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32660" windowHeight="18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<sst xmlns="http://schemas.openxmlformats.org/spreadsheetml/2006/main" count="208" uniqueCount="55">
  <si>
    <t>Ring widths in the photos were measured with the measure tool of Photoshop, in pixels.  The relationships between mm and pixels are as follows</t>
  </si>
  <si>
    <t>1.  BASIC DATA:  Raw ring widths against tree age.  The first ring is 1858 but the tree is probably ~15 years older because the section was 20 ft above the ground.</t>
  </si>
  <si>
    <t>A section about 20 ft from the bottom of the tree was recovered and taken to the Berlocher house for measurement.</t>
  </si>
  <si>
    <t>2.  LONG-TERM TRENDS: To understand trends, a 3rd degree polynomial equation was fit to the raw ring widths.</t>
  </si>
  <si>
    <t>3.  STANDARDIZED VARATIONS: Raw ring widths divided by the widths predicted by the polynomial to show yearly variation independent of long term growth trends.</t>
  </si>
  <si>
    <t>5.  DATA</t>
  </si>
  <si>
    <t>Rainfall data for available years are also listed.</t>
  </si>
  <si>
    <t>Tree 2. White Oak from Crystal Lake Park, Urbana, Illinois, cut down July 2012</t>
  </si>
  <si>
    <t>4. AN EXAMPLE OF HOW CLIMATE AFFECTS RING WIDTHS:  The standardized ring data are correlated with total rainfall, but the amount of variance explained is too low to use to predict pre-1900 rainfall.</t>
  </si>
  <si>
    <t>Thus an estimate of the total age of the Entrance White Oak is 158 + 15 years = 173 years.</t>
  </si>
  <si>
    <t>It thus germinated around 1839.</t>
  </si>
  <si>
    <t>20 ft. of height corresponds to from 10 to 25 years, depending on the</t>
  </si>
  <si>
    <t>width</t>
  </si>
  <si>
    <t>ring</t>
  </si>
  <si>
    <t>Total</t>
  </si>
  <si>
    <t>mm</t>
  </si>
  <si>
    <t>pic/mm</t>
  </si>
  <si>
    <t>in</t>
  </si>
  <si>
    <t>photo file</t>
  </si>
  <si>
    <t>number</t>
  </si>
  <si>
    <t>from</t>
  </si>
  <si>
    <t>center</t>
  </si>
  <si>
    <t>date</t>
  </si>
  <si>
    <t>pixels</t>
  </si>
  <si>
    <t>polynomial</t>
  </si>
  <si>
    <t>standardized</t>
  </si>
  <si>
    <t>ring/poly</t>
  </si>
  <si>
    <t>inches</t>
  </si>
  <si>
    <t>Entrance_white_oak_1</t>
  </si>
  <si>
    <t>Entrance_white_oak_2</t>
  </si>
  <si>
    <t>Entrance_white_oak_3</t>
  </si>
  <si>
    <t>Entrance_white_oak_4</t>
  </si>
  <si>
    <t>Entrance_white_oak_5</t>
  </si>
  <si>
    <t>Entrance_white_oak_6</t>
  </si>
  <si>
    <t>Entrance_white_oak_7</t>
  </si>
  <si>
    <t>Entrance_white_oak_8</t>
  </si>
  <si>
    <t>Entrance_white_oak_9</t>
  </si>
  <si>
    <t>Entrance_white_oak_10</t>
  </si>
  <si>
    <t>Entrance_white_oak_11</t>
  </si>
  <si>
    <t>Entrance_white_oak_12</t>
  </si>
  <si>
    <t>Entrance_white_oak_13</t>
  </si>
  <si>
    <t>Estimated years below measured section of trunk</t>
  </si>
  <si>
    <t xml:space="preserve">Using Table 1 of  Willard H. Carmean (1982), "Site Index Curves for Upland Oaks in the Central States", </t>
  </si>
  <si>
    <t>Forest Science, Volume 18, Number 2, 1 June 1972 , pp. 109-120(12),</t>
  </si>
  <si>
    <t>how ideal the site is for oak growth.  Assuming that the Big Grove was a</t>
  </si>
  <si>
    <t xml:space="preserve">reasonably good site for white oak, I estimate that the tree grew for </t>
  </si>
  <si>
    <t>15 years before it reached 20 ft.</t>
  </si>
  <si>
    <t>total rain</t>
  </si>
  <si>
    <t>spring rain</t>
  </si>
  <si>
    <t>winter rain</t>
  </si>
  <si>
    <t>summer rain</t>
  </si>
  <si>
    <t>S + S</t>
  </si>
  <si>
    <t>W +S +S</t>
  </si>
  <si>
    <t xml:space="preserve">The polished lane was photographed with close-up rings, with a mm rule in the photos.   </t>
  </si>
  <si>
    <t xml:space="preserve">Measurement data: a lane was sanded (from 80 down to 1500 grit) in the cut section of the trunk.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</si>
</sst>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#,##0.000000000000000"/>
    <numFmt numFmtId="166" formatCode="0.000"/>
    <numFmt numFmtId="167" formatCode="0.000000"/>
    <numFmt numFmtId="168" formatCode="0.0000000000"/>
  </numFmts>
  <fonts count="26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Calibri"/>
      <family val="0"/>
    </font>
    <font>
      <sz val="12"/>
      <name val="Times New Roman"/>
      <family val="0"/>
    </font>
    <font>
      <sz val="8"/>
      <name val="Verdana"/>
      <family val="0"/>
    </font>
    <font>
      <u val="single"/>
      <sz val="9"/>
      <color indexed="12"/>
      <name val="Calibri"/>
      <family val="2"/>
    </font>
    <font>
      <u val="single"/>
      <sz val="9"/>
      <color indexed="61"/>
      <name val="Calibri"/>
      <family val="2"/>
    </font>
    <font>
      <vertAlign val="superscript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4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6" fillId="16" borderId="0" applyNumberFormat="0" applyBorder="0" applyAlignment="0" applyProtection="0"/>
    <xf numFmtId="0" fontId="10" fillId="11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0" fillId="20" borderId="7" applyNumberFormat="0" applyFont="0" applyAlignment="0" applyProtection="0"/>
    <xf numFmtId="0" fontId="9" fillId="11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1" fontId="17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58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y = 0.000000111172018x</a:t>
                    </a:r>
                    <a:r>
                      <a:rPr lang="en-US" cap="none" sz="1200" b="0" i="0" u="none" baseline="30000"/>
                      <a:t>3</a:t>
                    </a:r>
                    <a:r>
                      <a:rPr lang="en-US" cap="none" sz="1200" b="0" i="0" u="none" baseline="0"/>
                      <a:t> - 0.000645085510362x</a:t>
                    </a:r>
                    <a:r>
                      <a:rPr lang="en-US" cap="none" sz="1200" b="0" i="0" u="none" baseline="30000"/>
                      <a:t>2</a:t>
                    </a:r>
                    <a:r>
                      <a:rPr lang="en-US" cap="none" sz="1200" b="0" i="0" u="none" baseline="0"/>
                      <a:t> + 1.247146665858600x - 803.284256792141000
R</a:t>
                    </a:r>
                    <a:r>
                      <a:rPr lang="en-US" cap="none" sz="1200" b="0" i="0" u="none" baseline="30000"/>
                      <a:t>2</a:t>
                    </a:r>
                    <a:r>
                      <a:rPr lang="en-US" cap="none" sz="1200" b="0" i="0" u="none" baseline="0"/>
                      <a:t> = 0.455150922692571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Sheet1!$C$149:$C$305</c:f>
              <c:numCache/>
            </c:numRef>
          </c:xVal>
          <c:yVal>
            <c:numRef>
              <c:f>Sheet1!$F$149:$F$305</c:f>
              <c:numCache/>
            </c:numRef>
          </c:yVal>
          <c:smooth val="0"/>
        </c:ser>
        <c:axId val="8213708"/>
        <c:axId val="6814509"/>
      </c:scatterChart>
      <c:val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crossBetween val="midCat"/>
        <c:dispUnits/>
      </c:valAx>
      <c:valAx>
        <c:axId val="681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ring width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82137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9"/>
          <c:w val="0.931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Sheet1!$C$149:$C$305</c:f>
              <c:numCache/>
            </c:numRef>
          </c:xVal>
          <c:yVal>
            <c:numRef>
              <c:f>Sheet1!$H$149:$H$305</c:f>
              <c:numCache/>
            </c:numRef>
          </c:yVal>
          <c:smooth val="0"/>
        </c:ser>
        <c:axId val="61330582"/>
        <c:axId val="15104327"/>
      </c:scatterChart>
      <c:val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crossBetween val="midCat"/>
        <c:dispUnits/>
      </c:valAx>
      <c:valAx>
        <c:axId val="1510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standardized ring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13305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Sheet1!$I$195:$I$305</c:f>
              <c:numCache/>
            </c:numRef>
          </c:xVal>
          <c:yVal>
            <c:numRef>
              <c:f>Sheet1!$H$195:$H$305</c:f>
              <c:numCache/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Yearly total rainfall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crossBetween val="midCat"/>
        <c:dispUnits/>
        <c:minorUnit val="1"/>
      </c:val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Standardized ring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Sheet1!$C$149:$C$305</c:f>
              <c:numCache/>
            </c:numRef>
          </c:xVal>
          <c:yVal>
            <c:numRef>
              <c:f>Sheet1!$F$149:$F$305</c:f>
              <c:numCache/>
            </c:numRef>
          </c:yVal>
          <c:smooth val="0"/>
        </c:ser>
        <c:axId val="5200778"/>
        <c:axId val="46807003"/>
      </c:scatterChart>
      <c:val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07003"/>
        <c:crosses val="autoZero"/>
        <c:crossBetween val="midCat"/>
        <c:dispUnits/>
      </c:valAx>
      <c:valAx>
        <c:axId val="4680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ring width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52007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46</xdr:row>
      <xdr:rowOff>76200</xdr:rowOff>
    </xdr:from>
    <xdr:to>
      <xdr:col>12</xdr:col>
      <xdr:colOff>781050</xdr:colOff>
      <xdr:row>75</xdr:row>
      <xdr:rowOff>114300</xdr:rowOff>
    </xdr:to>
    <xdr:graphicFrame>
      <xdr:nvGraphicFramePr>
        <xdr:cNvPr id="1" name="Chart 51"/>
        <xdr:cNvGraphicFramePr/>
      </xdr:nvGraphicFramePr>
      <xdr:xfrm>
        <a:off x="600075" y="9563100"/>
        <a:ext cx="92773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78</xdr:row>
      <xdr:rowOff>9525</xdr:rowOff>
    </xdr:from>
    <xdr:to>
      <xdr:col>12</xdr:col>
      <xdr:colOff>800100</xdr:colOff>
      <xdr:row>107</xdr:row>
      <xdr:rowOff>66675</xdr:rowOff>
    </xdr:to>
    <xdr:graphicFrame>
      <xdr:nvGraphicFramePr>
        <xdr:cNvPr id="2" name="Shape 1"/>
        <xdr:cNvGraphicFramePr/>
      </xdr:nvGraphicFramePr>
      <xdr:xfrm>
        <a:off x="619125" y="15897225"/>
        <a:ext cx="92773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112</xdr:row>
      <xdr:rowOff>114300</xdr:rowOff>
    </xdr:from>
    <xdr:to>
      <xdr:col>10</xdr:col>
      <xdr:colOff>152400</xdr:colOff>
      <xdr:row>141</xdr:row>
      <xdr:rowOff>0</xdr:rowOff>
    </xdr:to>
    <xdr:graphicFrame>
      <xdr:nvGraphicFramePr>
        <xdr:cNvPr id="3" name="Chart 52"/>
        <xdr:cNvGraphicFramePr/>
      </xdr:nvGraphicFramePr>
      <xdr:xfrm>
        <a:off x="609600" y="22802850"/>
        <a:ext cx="701992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609600</xdr:colOff>
      <xdr:row>12</xdr:row>
      <xdr:rowOff>28575</xdr:rowOff>
    </xdr:from>
    <xdr:to>
      <xdr:col>12</xdr:col>
      <xdr:colOff>790575</xdr:colOff>
      <xdr:row>41</xdr:row>
      <xdr:rowOff>66675</xdr:rowOff>
    </xdr:to>
    <xdr:graphicFrame>
      <xdr:nvGraphicFramePr>
        <xdr:cNvPr id="4" name="Chart 53"/>
        <xdr:cNvGraphicFramePr/>
      </xdr:nvGraphicFramePr>
      <xdr:xfrm>
        <a:off x="609600" y="2714625"/>
        <a:ext cx="9277350" cy="583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7"/>
  <sheetViews>
    <sheetView tabSelected="1" workbookViewId="0" topLeftCell="A1">
      <selection activeCell="AI180" sqref="AI180:AN211"/>
    </sheetView>
  </sheetViews>
  <sheetFormatPr defaultColWidth="11.00390625" defaultRowHeight="15.75"/>
  <cols>
    <col min="1" max="1" width="19.125" style="5" customWidth="1"/>
    <col min="2" max="2" width="6.125" style="5" customWidth="1"/>
    <col min="3" max="3" width="6.375" style="5" customWidth="1"/>
    <col min="4" max="4" width="7.00390625" style="4" customWidth="1"/>
    <col min="5" max="6" width="8.50390625" style="5" customWidth="1"/>
    <col min="7" max="14" width="10.625" style="5" customWidth="1"/>
    <col min="15" max="15" width="11.125" style="6" customWidth="1"/>
    <col min="16" max="18" width="10.625" style="5" customWidth="1"/>
    <col min="19" max="19" width="10.625" style="6" customWidth="1"/>
    <col min="20" max="37" width="10.625" style="5" customWidth="1"/>
    <col min="38" max="38" width="28.125" style="5" bestFit="1" customWidth="1"/>
    <col min="39" max="39" width="32.625" style="5" bestFit="1" customWidth="1"/>
    <col min="40" max="40" width="22.625" style="5" bestFit="1" customWidth="1"/>
    <col min="41" max="16384" width="10.625" style="5" customWidth="1"/>
  </cols>
  <sheetData>
    <row r="1" ht="24.75">
      <c r="A1" s="20" t="s">
        <v>7</v>
      </c>
    </row>
    <row r="2" ht="18">
      <c r="A2" s="21" t="s">
        <v>2</v>
      </c>
    </row>
    <row r="3" ht="18">
      <c r="A3" s="21"/>
    </row>
    <row r="4" ht="18">
      <c r="A4" s="21" t="s">
        <v>54</v>
      </c>
    </row>
    <row r="5" ht="18">
      <c r="A5" s="22" t="s">
        <v>53</v>
      </c>
    </row>
    <row r="6" ht="18">
      <c r="A6" s="22" t="s">
        <v>0</v>
      </c>
    </row>
    <row r="7" ht="18">
      <c r="A7" s="22"/>
    </row>
    <row r="8" spans="2:4" ht="15.75">
      <c r="B8" s="5" t="s">
        <v>15</v>
      </c>
      <c r="C8" s="5" t="s">
        <v>23</v>
      </c>
      <c r="D8" s="5" t="s">
        <v>16</v>
      </c>
    </row>
    <row r="9" spans="2:4" ht="15.75">
      <c r="B9" s="5">
        <v>35</v>
      </c>
      <c r="C9" s="5">
        <v>3197</v>
      </c>
      <c r="D9" s="5">
        <f>C9/B9</f>
        <v>91.34285714285714</v>
      </c>
    </row>
    <row r="10" ht="15.75">
      <c r="D10" s="5"/>
    </row>
    <row r="11" spans="1:4" ht="15.75">
      <c r="A11" s="5" t="s">
        <v>1</v>
      </c>
      <c r="D11" s="5"/>
    </row>
    <row r="12" ht="15.75">
      <c r="D12" s="5"/>
    </row>
    <row r="13" ht="15.75">
      <c r="D13" s="5"/>
    </row>
    <row r="14" ht="15.75">
      <c r="D14" s="5"/>
    </row>
    <row r="15" ht="15.75">
      <c r="D15" s="5"/>
    </row>
    <row r="16" ht="15.75">
      <c r="D16" s="5"/>
    </row>
    <row r="17" ht="15.75">
      <c r="D17" s="5"/>
    </row>
    <row r="18" ht="15.75">
      <c r="D18" s="5"/>
    </row>
    <row r="19" ht="15.75">
      <c r="D19" s="5"/>
    </row>
    <row r="20" ht="15.75">
      <c r="D20" s="5"/>
    </row>
    <row r="21" ht="15.75">
      <c r="D21" s="5"/>
    </row>
    <row r="22" ht="15.75">
      <c r="D22" s="5"/>
    </row>
    <row r="23" ht="15.75">
      <c r="D23" s="5"/>
    </row>
    <row r="24" ht="15.75">
      <c r="D24" s="5"/>
    </row>
    <row r="25" ht="15.75">
      <c r="D25" s="5"/>
    </row>
    <row r="26" ht="15.75">
      <c r="D26" s="5"/>
    </row>
    <row r="27" ht="15.75">
      <c r="D27" s="5"/>
    </row>
    <row r="28" ht="15.75">
      <c r="D28" s="5"/>
    </row>
    <row r="29" ht="15.75">
      <c r="D29" s="5"/>
    </row>
    <row r="30" ht="15.75">
      <c r="D30" s="5"/>
    </row>
    <row r="31" ht="15.75">
      <c r="D31" s="5"/>
    </row>
    <row r="32" ht="15.75">
      <c r="D32" s="5"/>
    </row>
    <row r="33" ht="15.75">
      <c r="D33" s="5"/>
    </row>
    <row r="34" ht="15.75">
      <c r="D34" s="5"/>
    </row>
    <row r="35" ht="15.75">
      <c r="D35" s="5"/>
    </row>
    <row r="36" ht="15.75">
      <c r="D36" s="5"/>
    </row>
    <row r="37" ht="15.75">
      <c r="D37" s="5"/>
    </row>
    <row r="38" ht="15.75">
      <c r="D38" s="5"/>
    </row>
    <row r="39" ht="15.75">
      <c r="D39" s="5"/>
    </row>
    <row r="40" ht="15.75">
      <c r="D40" s="5"/>
    </row>
    <row r="41" ht="15.75">
      <c r="D41" s="5"/>
    </row>
    <row r="42" ht="15.75">
      <c r="D42" s="5"/>
    </row>
    <row r="43" ht="15.75">
      <c r="D43" s="5"/>
    </row>
    <row r="44" ht="15.75">
      <c r="D44" s="5"/>
    </row>
    <row r="45" ht="15.75">
      <c r="D45" s="5"/>
    </row>
    <row r="46" spans="1:5" ht="15.75">
      <c r="A46" s="5" t="s">
        <v>3</v>
      </c>
      <c r="B46"/>
      <c r="C46"/>
      <c r="D46"/>
      <c r="E46"/>
    </row>
    <row r="47" ht="15.75">
      <c r="D47" s="5"/>
    </row>
    <row r="48" ht="15.75">
      <c r="D48" s="5"/>
    </row>
    <row r="49" ht="15.75">
      <c r="D49" s="5"/>
    </row>
    <row r="50" ht="15.75">
      <c r="D50" s="5"/>
    </row>
    <row r="72" ht="15.75">
      <c r="L72" s="7"/>
    </row>
    <row r="77" ht="15.75">
      <c r="A77" s="5" t="s">
        <v>4</v>
      </c>
    </row>
    <row r="111" ht="15.75">
      <c r="A111" s="19" t="s">
        <v>8</v>
      </c>
    </row>
    <row r="143" ht="15.75">
      <c r="A143" s="19" t="s">
        <v>5</v>
      </c>
    </row>
    <row r="144" ht="15.75">
      <c r="A144" s="19" t="s">
        <v>6</v>
      </c>
    </row>
    <row r="146" spans="2:8" ht="15.75">
      <c r="B146" s="8" t="s">
        <v>19</v>
      </c>
      <c r="D146" s="8" t="s">
        <v>13</v>
      </c>
      <c r="E146" s="8" t="s">
        <v>13</v>
      </c>
      <c r="F146" s="8" t="s">
        <v>13</v>
      </c>
      <c r="G146" s="8" t="s">
        <v>24</v>
      </c>
      <c r="H146" s="8" t="s">
        <v>25</v>
      </c>
    </row>
    <row r="147" spans="2:16" ht="15.75">
      <c r="B147" s="8" t="s">
        <v>20</v>
      </c>
      <c r="D147" s="2" t="s">
        <v>12</v>
      </c>
      <c r="E147" s="2" t="s">
        <v>12</v>
      </c>
      <c r="F147" s="2" t="s">
        <v>12</v>
      </c>
      <c r="G147" s="2" t="s">
        <v>12</v>
      </c>
      <c r="H147" s="2" t="s">
        <v>26</v>
      </c>
      <c r="O147" s="9"/>
      <c r="P147" s="8"/>
    </row>
    <row r="148" spans="1:22" ht="15.75">
      <c r="A148" s="1" t="s">
        <v>18</v>
      </c>
      <c r="B148" s="3" t="s">
        <v>21</v>
      </c>
      <c r="C148" s="3" t="s">
        <v>22</v>
      </c>
      <c r="D148" s="10" t="s">
        <v>23</v>
      </c>
      <c r="E148" s="3" t="s">
        <v>15</v>
      </c>
      <c r="F148" s="3" t="s">
        <v>17</v>
      </c>
      <c r="G148" s="3" t="s">
        <v>17</v>
      </c>
      <c r="H148" s="3" t="s">
        <v>27</v>
      </c>
      <c r="I148" s="1"/>
      <c r="J148" s="1"/>
      <c r="K148" s="1"/>
      <c r="L148" s="1"/>
      <c r="M148" s="1"/>
      <c r="N148" s="11"/>
      <c r="O148" s="3"/>
      <c r="P148" s="1"/>
      <c r="Q148" s="1"/>
      <c r="R148" s="12"/>
      <c r="S148" s="1"/>
      <c r="T148" s="1"/>
      <c r="U148" s="1"/>
      <c r="V148" s="1"/>
    </row>
    <row r="149" spans="1:19" ht="15.75">
      <c r="A149" s="5" t="s">
        <v>28</v>
      </c>
      <c r="B149" s="5">
        <v>1</v>
      </c>
      <c r="C149" s="5">
        <v>1855</v>
      </c>
      <c r="D149" s="13">
        <v>96.64</v>
      </c>
      <c r="E149" s="14">
        <f>D149/$D$9</f>
        <v>1.0579918673756648</v>
      </c>
      <c r="F149" s="14">
        <f>CONVERT(E149,"mm","in")</f>
        <v>0.04165322312502617</v>
      </c>
      <c r="G149" s="5">
        <f>(0.000000111172018*C149^3)+(-0.000645085510362*C149^2)+(1.2471466658586*C149)+(-803.284256792141)</f>
        <v>0.03970103948506676</v>
      </c>
      <c r="H149" s="5">
        <f>F149/G149</f>
        <v>1.049172103936818</v>
      </c>
      <c r="N149" s="6"/>
      <c r="O149" s="5"/>
      <c r="Q149" s="15"/>
      <c r="R149" s="6"/>
      <c r="S149" s="5"/>
    </row>
    <row r="150" spans="1:20" ht="15.75">
      <c r="A150" s="5" t="s">
        <v>28</v>
      </c>
      <c r="B150" s="5">
        <v>2</v>
      </c>
      <c r="C150" s="5">
        <v>1856</v>
      </c>
      <c r="D150" s="13">
        <v>118.6</v>
      </c>
      <c r="E150" s="14">
        <f>D150/$D$9</f>
        <v>1.2984047544573036</v>
      </c>
      <c r="F150" s="14">
        <f>CONVERT(E150,"mm","in")</f>
        <v>0.051118297419578886</v>
      </c>
      <c r="G150" s="5">
        <f aca="true" t="shared" si="0" ref="G150:G213">(0.000000111172018*C150^3)+(-0.000645085510362*C150^2)+(1.2471466658586*C150)+(-803.284256792141)</f>
        <v>0.04119123955786108</v>
      </c>
      <c r="H150" s="5">
        <f aca="true" t="shared" si="1" ref="H150:H213">F150/G150</f>
        <v>1.2409992505268828</v>
      </c>
      <c r="N150" s="6"/>
      <c r="O150" s="5"/>
      <c r="Q150" s="15"/>
      <c r="R150" s="6"/>
      <c r="S150" s="5"/>
      <c r="T150" s="16"/>
    </row>
    <row r="151" spans="1:20" ht="15.75">
      <c r="A151" s="5" t="s">
        <v>28</v>
      </c>
      <c r="B151" s="5">
        <v>3</v>
      </c>
      <c r="C151" s="5">
        <v>1857</v>
      </c>
      <c r="D151" s="13">
        <v>93.06</v>
      </c>
      <c r="E151" s="14">
        <f>D151/$D$9</f>
        <v>1.0187988739443228</v>
      </c>
      <c r="F151" s="14">
        <f>CONVERT(E151,"mm","in")</f>
        <v>0.04011019188757176</v>
      </c>
      <c r="G151" s="5">
        <f t="shared" si="0"/>
        <v>0.042629280202731934</v>
      </c>
      <c r="H151" s="5">
        <f t="shared" si="1"/>
        <v>0.9409070877298384</v>
      </c>
      <c r="N151" s="6"/>
      <c r="O151" s="5"/>
      <c r="Q151" s="15"/>
      <c r="R151" s="6"/>
      <c r="S151" s="5"/>
      <c r="T151" s="16"/>
    </row>
    <row r="152" spans="1:20" ht="15.75">
      <c r="A152" s="5" t="s">
        <v>28</v>
      </c>
      <c r="B152" s="5">
        <v>4</v>
      </c>
      <c r="C152" s="5">
        <v>1858</v>
      </c>
      <c r="D152" s="13">
        <v>86.86</v>
      </c>
      <c r="E152" s="14">
        <f>D152/$D$9</f>
        <v>0.9509227400688145</v>
      </c>
      <c r="F152" s="14">
        <f>CONVERT(E152,"mm","in")</f>
        <v>0.03743790315231553</v>
      </c>
      <c r="G152" s="5">
        <f t="shared" si="0"/>
        <v>0.0440158284508243</v>
      </c>
      <c r="H152" s="5">
        <f t="shared" si="1"/>
        <v>0.8505554585696867</v>
      </c>
      <c r="N152" s="6"/>
      <c r="O152" s="5"/>
      <c r="Q152" s="15"/>
      <c r="R152" s="6"/>
      <c r="S152" s="5"/>
      <c r="T152" s="16"/>
    </row>
    <row r="153" spans="1:20" ht="15.75">
      <c r="A153" s="5" t="s">
        <v>28</v>
      </c>
      <c r="B153" s="5">
        <v>5</v>
      </c>
      <c r="C153" s="5">
        <v>1859</v>
      </c>
      <c r="D153" s="13">
        <v>85.15</v>
      </c>
      <c r="E153" s="14">
        <f>D153/$D$9</f>
        <v>0.9322020644354083</v>
      </c>
      <c r="F153" s="14">
        <f>CONVERT(E153,"mm","in")</f>
        <v>0.03670086867855938</v>
      </c>
      <c r="G153" s="5">
        <f t="shared" si="0"/>
        <v>0.04535155133510216</v>
      </c>
      <c r="H153" s="5">
        <f t="shared" si="1"/>
        <v>0.8092527730171131</v>
      </c>
      <c r="N153" s="6"/>
      <c r="O153" s="5"/>
      <c r="Q153" s="15"/>
      <c r="R153" s="6"/>
      <c r="S153" s="5"/>
      <c r="T153" s="16"/>
    </row>
    <row r="154" spans="1:20" ht="15.75">
      <c r="A154" s="5" t="s">
        <v>28</v>
      </c>
      <c r="B154" s="5">
        <v>6</v>
      </c>
      <c r="C154" s="5">
        <v>1860</v>
      </c>
      <c r="D154" s="13">
        <v>96.25</v>
      </c>
      <c r="E154" s="14">
        <f>D154/$D$9</f>
        <v>1.0537222395996246</v>
      </c>
      <c r="F154" s="14">
        <f>CONVERT(E154,"mm","in")</f>
        <v>0.04148512754329231</v>
      </c>
      <c r="G154" s="5">
        <f t="shared" si="0"/>
        <v>0.04663711588716524</v>
      </c>
      <c r="H154" s="5">
        <f t="shared" si="1"/>
        <v>0.8895302969347901</v>
      </c>
      <c r="N154" s="6"/>
      <c r="O154" s="5"/>
      <c r="Q154" s="15"/>
      <c r="R154" s="6"/>
      <c r="S154" s="5"/>
      <c r="T154" s="16"/>
    </row>
    <row r="155" spans="1:20" ht="15.75">
      <c r="A155" s="5" t="s">
        <v>28</v>
      </c>
      <c r="B155" s="5">
        <v>7</v>
      </c>
      <c r="C155" s="5">
        <v>1861</v>
      </c>
      <c r="D155" s="13">
        <v>121.67</v>
      </c>
      <c r="E155" s="14">
        <f>D155/$D$9</f>
        <v>1.3320143884892086</v>
      </c>
      <c r="F155" s="14">
        <f>CONVERT(E155,"mm","in")</f>
        <v>0.052441511357842856</v>
      </c>
      <c r="G155" s="5">
        <f t="shared" si="0"/>
        <v>0.047873189139522765</v>
      </c>
      <c r="H155" s="5">
        <f t="shared" si="1"/>
        <v>1.0954254834581014</v>
      </c>
      <c r="N155" s="6"/>
      <c r="O155" s="5"/>
      <c r="Q155" s="15"/>
      <c r="R155" s="6"/>
      <c r="S155" s="5"/>
      <c r="T155" s="16"/>
    </row>
    <row r="156" spans="1:20" ht="15.75">
      <c r="A156" s="5" t="s">
        <v>28</v>
      </c>
      <c r="B156" s="5">
        <v>8</v>
      </c>
      <c r="C156" s="5">
        <v>1862</v>
      </c>
      <c r="D156" s="13">
        <v>105</v>
      </c>
      <c r="E156" s="14">
        <f>D156/$D$9</f>
        <v>1.1495151704723179</v>
      </c>
      <c r="F156" s="14">
        <f>CONVERT(E156,"mm","in")</f>
        <v>0.045256502774500704</v>
      </c>
      <c r="G156" s="5">
        <f t="shared" si="0"/>
        <v>0.04906043812491134</v>
      </c>
      <c r="H156" s="5">
        <f t="shared" si="1"/>
        <v>0.9224643012619342</v>
      </c>
      <c r="N156" s="6"/>
      <c r="O156" s="5"/>
      <c r="Q156" s="15"/>
      <c r="R156" s="6"/>
      <c r="S156" s="5"/>
      <c r="T156" s="16"/>
    </row>
    <row r="157" spans="1:20" ht="15.75">
      <c r="A157" s="5" t="s">
        <v>28</v>
      </c>
      <c r="B157" s="5">
        <v>9</v>
      </c>
      <c r="C157" s="5">
        <v>1863</v>
      </c>
      <c r="D157" s="13">
        <v>114.56</v>
      </c>
      <c r="E157" s="14">
        <f>D157/$D$9</f>
        <v>1.2541757898029402</v>
      </c>
      <c r="F157" s="14">
        <f>CONVERT(E157,"mm","in")</f>
        <v>0.04937699959854095</v>
      </c>
      <c r="G157" s="5">
        <f t="shared" si="0"/>
        <v>0.050199529873793836</v>
      </c>
      <c r="H157" s="5">
        <f t="shared" si="1"/>
        <v>0.9836147813072991</v>
      </c>
      <c r="N157" s="6"/>
      <c r="O157" s="5"/>
      <c r="Q157" s="15"/>
      <c r="R157" s="6"/>
      <c r="S157" s="5"/>
      <c r="T157" s="16"/>
    </row>
    <row r="158" spans="1:20" ht="15.75">
      <c r="A158" s="5" t="s">
        <v>28</v>
      </c>
      <c r="B158" s="5">
        <v>10</v>
      </c>
      <c r="C158" s="5">
        <v>1864</v>
      </c>
      <c r="D158" s="13">
        <v>147.22</v>
      </c>
      <c r="E158" s="14">
        <f>D158/$D$9</f>
        <v>1.6117297466374727</v>
      </c>
      <c r="F158" s="14">
        <f>CONVERT(E158,"mm","in")</f>
        <v>0.06345392703297137</v>
      </c>
      <c r="G158" s="5">
        <f t="shared" si="0"/>
        <v>0.05129113141913422</v>
      </c>
      <c r="H158" s="5">
        <f t="shared" si="1"/>
        <v>1.2371325271506841</v>
      </c>
      <c r="N158" s="6"/>
      <c r="O158" s="5"/>
      <c r="Q158" s="15"/>
      <c r="R158" s="6"/>
      <c r="S158" s="5"/>
      <c r="T158" s="16"/>
    </row>
    <row r="159" spans="1:20" ht="15.75">
      <c r="A159" s="5" t="s">
        <v>29</v>
      </c>
      <c r="B159" s="5">
        <v>11</v>
      </c>
      <c r="C159" s="5">
        <v>1865</v>
      </c>
      <c r="D159" s="13">
        <v>115.92</v>
      </c>
      <c r="E159" s="14">
        <f>D159/$D$9</f>
        <v>1.2690647482014388</v>
      </c>
      <c r="F159" s="14">
        <f>CONVERT(E159,"mm","in")</f>
        <v>0.04996317906304877</v>
      </c>
      <c r="G159" s="5">
        <f t="shared" si="0"/>
        <v>0.05233590979321434</v>
      </c>
      <c r="H159" s="5">
        <f t="shared" si="1"/>
        <v>0.9546634282361667</v>
      </c>
      <c r="N159" s="6"/>
      <c r="O159" s="5"/>
      <c r="Q159" s="15"/>
      <c r="R159" s="6"/>
      <c r="S159" s="5"/>
      <c r="T159" s="16"/>
    </row>
    <row r="160" spans="1:20" ht="15.75">
      <c r="A160" s="5" t="s">
        <v>29</v>
      </c>
      <c r="B160" s="5">
        <v>12</v>
      </c>
      <c r="C160" s="5">
        <v>1866</v>
      </c>
      <c r="D160" s="13">
        <v>139.17</v>
      </c>
      <c r="E160" s="14">
        <f>D160/$D$9</f>
        <v>1.5236002502345949</v>
      </c>
      <c r="F160" s="14">
        <f>CONVERT(E160,"mm","in")</f>
        <v>0.05998426182025964</v>
      </c>
      <c r="G160" s="5">
        <f t="shared" si="0"/>
        <v>0.05333453202808869</v>
      </c>
      <c r="H160" s="5">
        <f t="shared" si="1"/>
        <v>1.1246796313628264</v>
      </c>
      <c r="N160" s="6"/>
      <c r="O160" s="5"/>
      <c r="Q160" s="15"/>
      <c r="R160" s="6"/>
      <c r="S160" s="5"/>
      <c r="T160" s="16"/>
    </row>
    <row r="161" spans="1:20" ht="15.75">
      <c r="A161" s="5" t="s">
        <v>29</v>
      </c>
      <c r="B161" s="5">
        <v>13</v>
      </c>
      <c r="C161" s="5">
        <v>1867</v>
      </c>
      <c r="D161" s="13">
        <v>173.16</v>
      </c>
      <c r="E161" s="14">
        <f>D161/$D$9</f>
        <v>1.8957147325617767</v>
      </c>
      <c r="F161" s="14">
        <f>CONVERT(E161,"mm","in")</f>
        <v>0.07463443828983374</v>
      </c>
      <c r="G161" s="5">
        <f t="shared" si="0"/>
        <v>0.05428766515581174</v>
      </c>
      <c r="H161" s="5">
        <f t="shared" si="1"/>
        <v>1.3747955097281208</v>
      </c>
      <c r="N161" s="6"/>
      <c r="O161" s="5"/>
      <c r="Q161" s="15"/>
      <c r="R161" s="6"/>
      <c r="S161" s="5"/>
      <c r="T161" s="16"/>
    </row>
    <row r="162" spans="1:20" ht="15.75">
      <c r="A162" s="5" t="s">
        <v>29</v>
      </c>
      <c r="B162" s="5">
        <v>14</v>
      </c>
      <c r="C162" s="5">
        <v>1868</v>
      </c>
      <c r="D162" s="13">
        <v>162.37</v>
      </c>
      <c r="E162" s="14">
        <f>D162/$D$9</f>
        <v>1.7775883640913357</v>
      </c>
      <c r="F162" s="14">
        <f>CONVERT(E162,"mm","in")</f>
        <v>0.06998379386186361</v>
      </c>
      <c r="G162" s="5">
        <f t="shared" si="0"/>
        <v>0.05519597620866534</v>
      </c>
      <c r="H162" s="5">
        <f t="shared" si="1"/>
        <v>1.2679147769267407</v>
      </c>
      <c r="N162" s="6"/>
      <c r="O162" s="5"/>
      <c r="Q162" s="15"/>
      <c r="R162" s="6"/>
      <c r="S162" s="5"/>
      <c r="T162" s="16"/>
    </row>
    <row r="163" spans="1:20" ht="15.75">
      <c r="A163" s="5" t="s">
        <v>29</v>
      </c>
      <c r="B163" s="5">
        <v>15</v>
      </c>
      <c r="C163" s="5">
        <v>1869</v>
      </c>
      <c r="D163" s="13">
        <v>136.09</v>
      </c>
      <c r="E163" s="14">
        <f>D163/$D$9</f>
        <v>1.489881138567407</v>
      </c>
      <c r="F163" s="14">
        <f>CONVERT(E163,"mm","in")</f>
        <v>0.05865673773887429</v>
      </c>
      <c r="G163" s="5">
        <f t="shared" si="0"/>
        <v>0.05606013221802186</v>
      </c>
      <c r="H163" s="5">
        <f t="shared" si="1"/>
        <v>1.0463182197065473</v>
      </c>
      <c r="N163" s="6"/>
      <c r="O163" s="5"/>
      <c r="Q163" s="15"/>
      <c r="R163" s="6"/>
      <c r="S163" s="5"/>
      <c r="T163" s="16"/>
    </row>
    <row r="164" spans="1:20" ht="15.75">
      <c r="A164" s="5" t="s">
        <v>29</v>
      </c>
      <c r="B164" s="5">
        <v>16</v>
      </c>
      <c r="C164" s="5">
        <v>1870</v>
      </c>
      <c r="D164" s="13">
        <v>134.06</v>
      </c>
      <c r="E164" s="14">
        <f>D164/$D$9</f>
        <v>1.4676571786049422</v>
      </c>
      <c r="F164" s="14">
        <f>CONVERT(E164,"mm","in")</f>
        <v>0.057781778685233945</v>
      </c>
      <c r="G164" s="5">
        <f t="shared" si="0"/>
        <v>0.05688080021684527</v>
      </c>
      <c r="H164" s="5">
        <f t="shared" si="1"/>
        <v>1.0158397642957535</v>
      </c>
      <c r="N164" s="6"/>
      <c r="O164" s="5"/>
      <c r="Q164" s="15"/>
      <c r="R164" s="6"/>
      <c r="S164" s="5"/>
      <c r="T164" s="16"/>
    </row>
    <row r="165" spans="1:20" ht="15.75">
      <c r="A165" s="5" t="s">
        <v>29</v>
      </c>
      <c r="B165" s="5">
        <v>17</v>
      </c>
      <c r="C165" s="5">
        <v>1871</v>
      </c>
      <c r="D165" s="13">
        <v>160.03</v>
      </c>
      <c r="E165" s="14">
        <f>D165/$D$9</f>
        <v>1.7519705974350954</v>
      </c>
      <c r="F165" s="14">
        <f>CONVERT(E165,"mm","in")</f>
        <v>0.06897522037146045</v>
      </c>
      <c r="G165" s="5">
        <f t="shared" si="0"/>
        <v>0.057658647236735305</v>
      </c>
      <c r="H165" s="5">
        <f t="shared" si="1"/>
        <v>1.1962684467476574</v>
      </c>
      <c r="N165" s="6"/>
      <c r="O165" s="5"/>
      <c r="Q165" s="15"/>
      <c r="R165" s="6"/>
      <c r="S165" s="5"/>
      <c r="T165" s="16"/>
    </row>
    <row r="166" spans="1:20" ht="15.75">
      <c r="A166" s="5" t="s">
        <v>29</v>
      </c>
      <c r="B166" s="5">
        <v>18</v>
      </c>
      <c r="C166" s="5">
        <v>1872</v>
      </c>
      <c r="D166" s="13">
        <v>163.05</v>
      </c>
      <c r="E166" s="14">
        <f>D166/$D$9</f>
        <v>1.785032843290585</v>
      </c>
      <c r="F166" s="14">
        <f>CONVERT(E166,"mm","in")</f>
        <v>0.07027688359411752</v>
      </c>
      <c r="G166" s="5">
        <f t="shared" si="0"/>
        <v>0.05839434031020119</v>
      </c>
      <c r="H166" s="5">
        <f t="shared" si="1"/>
        <v>1.2034879274394426</v>
      </c>
      <c r="N166" s="6"/>
      <c r="O166" s="5"/>
      <c r="Q166" s="15"/>
      <c r="R166" s="6"/>
      <c r="S166" s="5"/>
      <c r="T166" s="16"/>
    </row>
    <row r="167" spans="1:20" ht="15.75">
      <c r="A167" s="5" t="s">
        <v>29</v>
      </c>
      <c r="B167" s="5">
        <v>19</v>
      </c>
      <c r="C167" s="5">
        <v>1873</v>
      </c>
      <c r="D167" s="13">
        <v>146.09</v>
      </c>
      <c r="E167" s="14">
        <f>D167/$D$9</f>
        <v>1.5993587738504849</v>
      </c>
      <c r="F167" s="14">
        <f>CONVERT(E167,"mm","in")</f>
        <v>0.06296688086025531</v>
      </c>
      <c r="G167" s="5">
        <f t="shared" si="0"/>
        <v>0.05908854646861528</v>
      </c>
      <c r="H167" s="5">
        <f t="shared" si="1"/>
        <v>1.0656359755557705</v>
      </c>
      <c r="N167" s="6"/>
      <c r="O167" s="5"/>
      <c r="Q167" s="15"/>
      <c r="R167" s="6"/>
      <c r="S167" s="5"/>
      <c r="T167" s="16"/>
    </row>
    <row r="168" spans="1:20" ht="15.75">
      <c r="A168" s="5" t="s">
        <v>29</v>
      </c>
      <c r="B168" s="5">
        <v>20</v>
      </c>
      <c r="C168" s="5">
        <v>1874</v>
      </c>
      <c r="D168" s="13">
        <v>194.82</v>
      </c>
      <c r="E168" s="14">
        <f>D168/$D$9</f>
        <v>2.1328432905849235</v>
      </c>
      <c r="F168" s="14">
        <f>CONVERT(E168,"mm","in")</f>
        <v>0.08397020829074502</v>
      </c>
      <c r="G168" s="5">
        <f t="shared" si="0"/>
        <v>0.05974193274494155</v>
      </c>
      <c r="H168" s="5">
        <f t="shared" si="1"/>
        <v>1.4055489073184515</v>
      </c>
      <c r="N168" s="6"/>
      <c r="O168" s="5"/>
      <c r="Q168" s="15"/>
      <c r="R168" s="6"/>
      <c r="S168" s="5"/>
      <c r="T168" s="16"/>
    </row>
    <row r="169" spans="1:20" ht="15.75">
      <c r="A169" s="5" t="s">
        <v>30</v>
      </c>
      <c r="B169" s="5">
        <v>21</v>
      </c>
      <c r="C169" s="5">
        <v>1875</v>
      </c>
      <c r="D169" s="13">
        <v>148.86</v>
      </c>
      <c r="E169" s="14">
        <f>D169/$D$9</f>
        <v>1.6296840788238975</v>
      </c>
      <c r="F169" s="14">
        <f>CONVERT(E169,"mm","in")</f>
        <v>0.06416079050487786</v>
      </c>
      <c r="G169" s="5">
        <f t="shared" si="0"/>
        <v>0.06035516617077974</v>
      </c>
      <c r="H169" s="5">
        <f t="shared" si="1"/>
        <v>1.0630538291176235</v>
      </c>
      <c r="N169" s="6"/>
      <c r="O169" s="5"/>
      <c r="Q169" s="15"/>
      <c r="R169" s="6"/>
      <c r="S169" s="5"/>
      <c r="T169" s="16"/>
    </row>
    <row r="170" spans="1:20" ht="15.75">
      <c r="A170" s="5" t="s">
        <v>30</v>
      </c>
      <c r="B170" s="5">
        <v>22</v>
      </c>
      <c r="C170" s="5">
        <v>1876</v>
      </c>
      <c r="D170" s="13">
        <v>86.15</v>
      </c>
      <c r="E170" s="14">
        <f>D170/$D$9</f>
        <v>0.943149827963716</v>
      </c>
      <c r="F170" s="14">
        <f>CONVERT(E170,"mm","in")</f>
        <v>0.03713188299069748</v>
      </c>
      <c r="G170" s="5">
        <f t="shared" si="0"/>
        <v>0.06092891377863907</v>
      </c>
      <c r="H170" s="5">
        <f t="shared" si="1"/>
        <v>0.6094295907785486</v>
      </c>
      <c r="N170" s="6"/>
      <c r="O170" s="5"/>
      <c r="Q170" s="15"/>
      <c r="R170" s="6"/>
      <c r="S170" s="5"/>
      <c r="T170" s="16"/>
    </row>
    <row r="171" spans="1:20" ht="15.75">
      <c r="A171" s="5" t="s">
        <v>30</v>
      </c>
      <c r="B171" s="5">
        <v>23</v>
      </c>
      <c r="C171" s="5">
        <v>1877</v>
      </c>
      <c r="D171" s="13">
        <v>97.05</v>
      </c>
      <c r="E171" s="14">
        <f>D171/$D$9</f>
        <v>1.062480450422271</v>
      </c>
      <c r="F171" s="14">
        <f>CONVERT(E171,"mm","in")</f>
        <v>0.041829938993002795</v>
      </c>
      <c r="G171" s="5">
        <f t="shared" si="0"/>
        <v>0.061463842600574026</v>
      </c>
      <c r="H171" s="5">
        <f t="shared" si="1"/>
        <v>0.6805617290288345</v>
      </c>
      <c r="N171" s="6"/>
      <c r="O171" s="5"/>
      <c r="Q171" s="15"/>
      <c r="R171" s="6"/>
      <c r="S171" s="5"/>
      <c r="T171" s="16"/>
    </row>
    <row r="172" spans="1:20" ht="15.75">
      <c r="A172" s="5" t="s">
        <v>30</v>
      </c>
      <c r="B172" s="5">
        <v>24</v>
      </c>
      <c r="C172" s="5">
        <v>1878</v>
      </c>
      <c r="D172" s="13">
        <v>74.03</v>
      </c>
      <c r="E172" s="14">
        <f>D172/$D$9</f>
        <v>0.8104629340006256</v>
      </c>
      <c r="F172" s="14">
        <f>CONVERT(E172,"mm","in")</f>
        <v>0.03190798952758369</v>
      </c>
      <c r="G172" s="5">
        <f t="shared" si="0"/>
        <v>0.06196061966795696</v>
      </c>
      <c r="H172" s="5">
        <f t="shared" si="1"/>
        <v>0.514972085472621</v>
      </c>
      <c r="N172" s="6"/>
      <c r="O172" s="5"/>
      <c r="Q172" s="15"/>
      <c r="R172" s="6"/>
      <c r="S172" s="5"/>
      <c r="T172" s="16"/>
    </row>
    <row r="173" spans="1:20" ht="15.75">
      <c r="A173" s="5" t="s">
        <v>30</v>
      </c>
      <c r="B173" s="5">
        <v>25</v>
      </c>
      <c r="C173" s="5">
        <v>1879</v>
      </c>
      <c r="D173" s="13">
        <v>161.08</v>
      </c>
      <c r="E173" s="14">
        <f>D173/$D$9</f>
        <v>1.7634657491398187</v>
      </c>
      <c r="F173" s="14">
        <f>CONVERT(E173,"mm","in")</f>
        <v>0.06942778539920545</v>
      </c>
      <c r="G173" s="5">
        <f t="shared" si="0"/>
        <v>0.06241991201352448</v>
      </c>
      <c r="H173" s="5">
        <f t="shared" si="1"/>
        <v>1.1122698376146793</v>
      </c>
      <c r="N173" s="6"/>
      <c r="O173" s="5"/>
      <c r="Q173" s="15"/>
      <c r="R173" s="6"/>
      <c r="S173" s="5"/>
      <c r="T173" s="16"/>
    </row>
    <row r="174" spans="1:20" ht="15.75">
      <c r="A174" s="5" t="s">
        <v>30</v>
      </c>
      <c r="B174" s="5">
        <v>26</v>
      </c>
      <c r="C174" s="5">
        <v>1880</v>
      </c>
      <c r="D174" s="13">
        <v>122</v>
      </c>
      <c r="E174" s="14">
        <f>D174/$D$9</f>
        <v>1.3356271504535502</v>
      </c>
      <c r="F174" s="14">
        <f>CONVERT(E174,"mm","in")</f>
        <v>0.05258374608084843</v>
      </c>
      <c r="G174" s="5">
        <f t="shared" si="0"/>
        <v>0.06284238666955844</v>
      </c>
      <c r="H174" s="5">
        <f t="shared" si="1"/>
        <v>0.8367560315197353</v>
      </c>
      <c r="N174" s="6"/>
      <c r="O174" s="5"/>
      <c r="Q174" s="15"/>
      <c r="R174" s="6"/>
      <c r="S174" s="5"/>
      <c r="T174" s="16"/>
    </row>
    <row r="175" spans="1:20" ht="15.75">
      <c r="A175" s="5" t="s">
        <v>30</v>
      </c>
      <c r="B175" s="5">
        <v>27</v>
      </c>
      <c r="C175" s="5">
        <v>1881</v>
      </c>
      <c r="D175" s="13">
        <v>187.45</v>
      </c>
      <c r="E175" s="14">
        <f>D175/$D$9</f>
        <v>2.052158273381295</v>
      </c>
      <c r="F175" s="14">
        <f>CONVERT(E175,"mm","in")</f>
        <v>0.08079363281028719</v>
      </c>
      <c r="G175" s="5">
        <f t="shared" si="0"/>
        <v>0.06322871066788593</v>
      </c>
      <c r="H175" s="5">
        <f t="shared" si="1"/>
        <v>1.2777997836246016</v>
      </c>
      <c r="N175" s="6"/>
      <c r="O175" s="5"/>
      <c r="Q175" s="15"/>
      <c r="R175" s="6"/>
      <c r="S175" s="5"/>
      <c r="T175" s="16"/>
    </row>
    <row r="176" spans="1:20" ht="15.75">
      <c r="A176" s="5" t="s">
        <v>30</v>
      </c>
      <c r="B176" s="5">
        <v>28</v>
      </c>
      <c r="C176" s="5">
        <v>1882</v>
      </c>
      <c r="D176" s="13">
        <v>144.59</v>
      </c>
      <c r="E176" s="14">
        <f>D176/$D$9</f>
        <v>1.5829371285580232</v>
      </c>
      <c r="F176" s="14">
        <f>CONVERT(E176,"mm","in")</f>
        <v>0.06232035939204815</v>
      </c>
      <c r="G176" s="5">
        <f t="shared" si="0"/>
        <v>0.06357955104078883</v>
      </c>
      <c r="H176" s="5">
        <f t="shared" si="1"/>
        <v>0.9801950213845824</v>
      </c>
      <c r="N176" s="6"/>
      <c r="O176" s="5"/>
      <c r="Q176" s="15"/>
      <c r="R176" s="6"/>
      <c r="S176" s="5"/>
      <c r="T176" s="16"/>
    </row>
    <row r="177" spans="1:20" ht="15.75">
      <c r="A177" s="5" t="s">
        <v>30</v>
      </c>
      <c r="B177" s="5">
        <v>29</v>
      </c>
      <c r="C177" s="5">
        <v>1883</v>
      </c>
      <c r="D177" s="13">
        <v>118.21</v>
      </c>
      <c r="E177" s="14">
        <f>D177/$D$9</f>
        <v>1.2941351266812637</v>
      </c>
      <c r="F177" s="14">
        <f>CONVERT(E177,"mm","in")</f>
        <v>0.05095020183784503</v>
      </c>
      <c r="G177" s="5">
        <f t="shared" si="0"/>
        <v>0.06389557481986685</v>
      </c>
      <c r="H177" s="5">
        <f t="shared" si="1"/>
        <v>0.7973979728875252</v>
      </c>
      <c r="N177" s="6"/>
      <c r="O177" s="5"/>
      <c r="Q177" s="15"/>
      <c r="R177" s="6"/>
      <c r="S177" s="5"/>
      <c r="T177" s="16"/>
    </row>
    <row r="178" spans="1:20" ht="15.75">
      <c r="A178" s="5" t="s">
        <v>30</v>
      </c>
      <c r="B178" s="5">
        <v>30</v>
      </c>
      <c r="C178" s="5">
        <v>1884</v>
      </c>
      <c r="D178" s="13">
        <v>148.01</v>
      </c>
      <c r="E178" s="14">
        <f>D178/$D$9</f>
        <v>1.6203784798248357</v>
      </c>
      <c r="F178" s="14">
        <f>CONVERT(E178,"mm","in")</f>
        <v>0.06379442833956046</v>
      </c>
      <c r="G178" s="5">
        <f t="shared" si="0"/>
        <v>0.06417744903762923</v>
      </c>
      <c r="H178" s="5">
        <f t="shared" si="1"/>
        <v>0.9940318491337324</v>
      </c>
      <c r="N178" s="6"/>
      <c r="O178" s="5"/>
      <c r="Q178" s="15"/>
      <c r="R178" s="6"/>
      <c r="S178" s="5"/>
      <c r="T178" s="16"/>
    </row>
    <row r="179" spans="1:20" ht="15.75">
      <c r="A179" s="5" t="s">
        <v>30</v>
      </c>
      <c r="B179" s="5">
        <v>31</v>
      </c>
      <c r="C179" s="5">
        <v>1885</v>
      </c>
      <c r="D179" s="13">
        <v>128</v>
      </c>
      <c r="E179" s="14">
        <f>D179/$D$9</f>
        <v>1.401313731623397</v>
      </c>
      <c r="F179" s="14">
        <f>CONVERT(E179,"mm","in")</f>
        <v>0.05516983195367705</v>
      </c>
      <c r="G179" s="5">
        <f t="shared" si="0"/>
        <v>0.06442584072613045</v>
      </c>
      <c r="H179" s="5">
        <f t="shared" si="1"/>
        <v>0.8563308034768221</v>
      </c>
      <c r="N179" s="6"/>
      <c r="O179" s="5"/>
      <c r="Q179" s="15"/>
      <c r="R179" s="6"/>
      <c r="S179" s="5"/>
      <c r="T179" s="16"/>
    </row>
    <row r="180" spans="1:40" ht="15.75">
      <c r="A180" s="5" t="s">
        <v>30</v>
      </c>
      <c r="B180" s="5">
        <v>32</v>
      </c>
      <c r="C180" s="5">
        <v>1886</v>
      </c>
      <c r="D180" s="13">
        <v>131</v>
      </c>
      <c r="E180" s="14">
        <f>D180/$D$9</f>
        <v>1.4341570222083204</v>
      </c>
      <c r="F180" s="14">
        <f>CONVERT(E180,"mm","in")</f>
        <v>0.05646287489009135</v>
      </c>
      <c r="G180" s="5">
        <f t="shared" si="0"/>
        <v>0.06464141691787972</v>
      </c>
      <c r="H180" s="5">
        <f t="shared" si="1"/>
        <v>0.873478298933664</v>
      </c>
      <c r="N180" s="6"/>
      <c r="O180" s="5"/>
      <c r="Q180" s="15"/>
      <c r="R180" s="6"/>
      <c r="S180" s="5"/>
      <c r="T180" s="16"/>
      <c r="AI180"/>
      <c r="AJ180"/>
      <c r="AK180"/>
      <c r="AL180"/>
      <c r="AM180"/>
      <c r="AN180"/>
    </row>
    <row r="181" spans="1:40" ht="15.75">
      <c r="A181" s="5" t="s">
        <v>30</v>
      </c>
      <c r="B181" s="5">
        <v>33</v>
      </c>
      <c r="C181" s="5">
        <v>1887</v>
      </c>
      <c r="D181" s="13">
        <v>121.2</v>
      </c>
      <c r="E181" s="14">
        <f>D181/$D$9</f>
        <v>1.3268689396309041</v>
      </c>
      <c r="F181" s="14">
        <f>CONVERT(E181,"mm","in")</f>
        <v>0.052238934631137955</v>
      </c>
      <c r="G181" s="5">
        <f t="shared" si="0"/>
        <v>0.0648248446444768</v>
      </c>
      <c r="H181" s="5">
        <f t="shared" si="1"/>
        <v>0.805847432687813</v>
      </c>
      <c r="N181" s="6"/>
      <c r="O181" s="5"/>
      <c r="Q181" s="15"/>
      <c r="R181" s="6"/>
      <c r="S181" s="5"/>
      <c r="T181" s="16"/>
      <c r="AI181"/>
      <c r="AJ181"/>
      <c r="AK181"/>
      <c r="AL181"/>
      <c r="AM181"/>
      <c r="AN181"/>
    </row>
    <row r="182" spans="1:40" ht="15.75">
      <c r="A182" s="5" t="s">
        <v>30</v>
      </c>
      <c r="B182" s="5">
        <v>34</v>
      </c>
      <c r="C182" s="5">
        <v>1888</v>
      </c>
      <c r="D182" s="13">
        <v>133.09</v>
      </c>
      <c r="E182" s="14">
        <f>D182/$D$9</f>
        <v>1.4570378479824837</v>
      </c>
      <c r="F182" s="14">
        <f>CONVERT(E182,"mm","in")</f>
        <v>0.05736369480245999</v>
      </c>
      <c r="G182" s="5">
        <f t="shared" si="0"/>
        <v>0.06497679093774877</v>
      </c>
      <c r="H182" s="5">
        <f t="shared" si="1"/>
        <v>0.8828336083482095</v>
      </c>
      <c r="N182" s="6"/>
      <c r="O182" s="5"/>
      <c r="Q182" s="15"/>
      <c r="R182" s="6"/>
      <c r="S182" s="5"/>
      <c r="T182" s="16"/>
      <c r="AI182"/>
      <c r="AJ182"/>
      <c r="AK182"/>
      <c r="AL182"/>
      <c r="AM182"/>
      <c r="AN182"/>
    </row>
    <row r="183" spans="1:40" ht="15.75">
      <c r="A183" s="5" t="s">
        <v>30</v>
      </c>
      <c r="B183" s="5">
        <v>35</v>
      </c>
      <c r="C183" s="5">
        <v>1889</v>
      </c>
      <c r="D183" s="13">
        <v>124</v>
      </c>
      <c r="E183" s="14">
        <f>D183/$D$9</f>
        <v>1.3575226775101659</v>
      </c>
      <c r="F183" s="14">
        <f>CONVERT(E183,"mm","in")</f>
        <v>0.05344577470512464</v>
      </c>
      <c r="G183" s="5">
        <f t="shared" si="0"/>
        <v>0.06509792283043225</v>
      </c>
      <c r="H183" s="5">
        <f t="shared" si="1"/>
        <v>0.8210058383021029</v>
      </c>
      <c r="N183" s="6"/>
      <c r="O183" s="5"/>
      <c r="Q183" s="15"/>
      <c r="R183" s="6"/>
      <c r="S183" s="5"/>
      <c r="T183" s="16"/>
      <c r="AI183"/>
      <c r="AJ183"/>
      <c r="AK183"/>
      <c r="AL183"/>
      <c r="AM183"/>
      <c r="AN183"/>
    </row>
    <row r="184" spans="1:40" ht="15.75">
      <c r="A184" s="5" t="s">
        <v>31</v>
      </c>
      <c r="B184" s="5">
        <v>36</v>
      </c>
      <c r="C184" s="5">
        <v>1890</v>
      </c>
      <c r="D184" s="13">
        <v>128.04</v>
      </c>
      <c r="E184" s="14">
        <f>D184/$D$9</f>
        <v>1.401751642164529</v>
      </c>
      <c r="F184" s="14">
        <f>CONVERT(E184,"mm","in")</f>
        <v>0.05518707252616256</v>
      </c>
      <c r="G184" s="5">
        <f t="shared" si="0"/>
        <v>0.06518890735435434</v>
      </c>
      <c r="H184" s="5">
        <f t="shared" si="1"/>
        <v>0.8465715221483353</v>
      </c>
      <c r="N184" s="6"/>
      <c r="O184" s="5"/>
      <c r="Q184" s="15"/>
      <c r="R184" s="6"/>
      <c r="S184" s="5"/>
      <c r="T184" s="16"/>
      <c r="AI184"/>
      <c r="AJ184"/>
      <c r="AK184"/>
      <c r="AL184"/>
      <c r="AM184"/>
      <c r="AN184"/>
    </row>
    <row r="185" spans="1:40" ht="15.75">
      <c r="A185" s="5" t="s">
        <v>31</v>
      </c>
      <c r="B185" s="5">
        <v>37</v>
      </c>
      <c r="C185" s="5">
        <v>1891</v>
      </c>
      <c r="D185" s="13">
        <v>200</v>
      </c>
      <c r="E185" s="14">
        <f>D185/$D$9</f>
        <v>2.1895527056615576</v>
      </c>
      <c r="F185" s="14">
        <f>CONVERT(E185,"mm","in")</f>
        <v>0.08620286242762037</v>
      </c>
      <c r="G185" s="5">
        <f t="shared" si="0"/>
        <v>0.06525041154156952</v>
      </c>
      <c r="H185" s="5">
        <f t="shared" si="1"/>
        <v>1.3211083331283289</v>
      </c>
      <c r="N185" s="6"/>
      <c r="O185" s="5"/>
      <c r="Q185" s="15"/>
      <c r="R185" s="6"/>
      <c r="S185" s="5"/>
      <c r="T185" s="16"/>
      <c r="AI185"/>
      <c r="AJ185"/>
      <c r="AK185"/>
      <c r="AL185"/>
      <c r="AM185"/>
      <c r="AN185"/>
    </row>
    <row r="186" spans="1:40" ht="15.75">
      <c r="A186" s="5" t="s">
        <v>31</v>
      </c>
      <c r="B186" s="5">
        <v>38</v>
      </c>
      <c r="C186" s="5">
        <v>1892</v>
      </c>
      <c r="D186" s="13">
        <v>125.1</v>
      </c>
      <c r="E186" s="14">
        <f>D186/$D$9</f>
        <v>1.3695652173913042</v>
      </c>
      <c r="F186" s="14">
        <f>CONVERT(E186,"mm","in")</f>
        <v>0.053919890448476546</v>
      </c>
      <c r="G186" s="5">
        <f t="shared" si="0"/>
        <v>0.06528310242458701</v>
      </c>
      <c r="H186" s="5">
        <f t="shared" si="1"/>
        <v>0.825939461298781</v>
      </c>
      <c r="N186" s="6"/>
      <c r="O186" s="5"/>
      <c r="Q186" s="15"/>
      <c r="R186" s="6"/>
      <c r="S186" s="5"/>
      <c r="T186" s="16"/>
      <c r="AI186"/>
      <c r="AJ186"/>
      <c r="AK186"/>
      <c r="AL186"/>
      <c r="AM186"/>
      <c r="AN186"/>
    </row>
    <row r="187" spans="1:40" ht="15.75">
      <c r="A187" s="5" t="s">
        <v>31</v>
      </c>
      <c r="B187" s="17">
        <v>39</v>
      </c>
      <c r="C187" s="5">
        <v>1893</v>
      </c>
      <c r="D187" s="13">
        <v>97</v>
      </c>
      <c r="E187" s="14">
        <f>D187/$D$9</f>
        <v>1.0619330622458556</v>
      </c>
      <c r="F187" s="14">
        <f>CONVERT(E187,"mm","in")</f>
        <v>0.04180838827739589</v>
      </c>
      <c r="G187" s="5">
        <f t="shared" si="0"/>
        <v>0.06528764703500656</v>
      </c>
      <c r="H187" s="5">
        <f t="shared" si="1"/>
        <v>0.6403721098262075</v>
      </c>
      <c r="I187" s="17"/>
      <c r="N187" s="6"/>
      <c r="O187" s="5"/>
      <c r="Q187" s="15"/>
      <c r="R187" s="6"/>
      <c r="S187" s="5"/>
      <c r="T187" s="16"/>
      <c r="AI187"/>
      <c r="AJ187"/>
      <c r="AK187"/>
      <c r="AL187"/>
      <c r="AM187"/>
      <c r="AN187"/>
    </row>
    <row r="188" spans="1:40" ht="15.75">
      <c r="A188" s="5" t="s">
        <v>31</v>
      </c>
      <c r="B188" s="5">
        <v>40</v>
      </c>
      <c r="C188" s="5">
        <v>1894</v>
      </c>
      <c r="D188" s="13">
        <v>61</v>
      </c>
      <c r="E188" s="14">
        <f>D188/$D$9</f>
        <v>0.6678135752267751</v>
      </c>
      <c r="F188" s="14">
        <f>CONVERT(E188,"mm","in")</f>
        <v>0.026291873040424216</v>
      </c>
      <c r="G188" s="5">
        <f t="shared" si="0"/>
        <v>0.06526471240511</v>
      </c>
      <c r="H188" s="5">
        <f t="shared" si="1"/>
        <v>0.4028497494515222</v>
      </c>
      <c r="N188" s="6"/>
      <c r="O188" s="5"/>
      <c r="Q188" s="15"/>
      <c r="R188" s="6"/>
      <c r="S188" s="5"/>
      <c r="T188" s="16"/>
      <c r="AI188"/>
      <c r="AJ188"/>
      <c r="AK188"/>
      <c r="AL188"/>
      <c r="AM188"/>
      <c r="AN188"/>
    </row>
    <row r="189" spans="1:40" ht="15.75">
      <c r="A189" s="5" t="s">
        <v>31</v>
      </c>
      <c r="B189" s="5">
        <v>41</v>
      </c>
      <c r="C189" s="5">
        <v>1895</v>
      </c>
      <c r="D189" s="13">
        <v>89</v>
      </c>
      <c r="E189" s="14">
        <f>D189/$D$9</f>
        <v>0.9743509540193932</v>
      </c>
      <c r="F189" s="14">
        <f>CONVERT(E189,"mm","in")</f>
        <v>0.03836027378029107</v>
      </c>
      <c r="G189" s="5">
        <f t="shared" si="0"/>
        <v>0.0652149655671792</v>
      </c>
      <c r="H189" s="5">
        <f t="shared" si="1"/>
        <v>0.5882127429903402</v>
      </c>
      <c r="N189" s="6"/>
      <c r="O189" s="5"/>
      <c r="Q189" s="15"/>
      <c r="R189" s="6"/>
      <c r="S189" s="5"/>
      <c r="T189" s="16"/>
      <c r="AI189"/>
      <c r="AJ189"/>
      <c r="AK189"/>
      <c r="AL189"/>
      <c r="AM189"/>
      <c r="AN189"/>
    </row>
    <row r="190" spans="1:40" ht="15.75">
      <c r="A190" s="5" t="s">
        <v>31</v>
      </c>
      <c r="B190" s="5">
        <v>42</v>
      </c>
      <c r="C190" s="5">
        <v>1896</v>
      </c>
      <c r="D190" s="13">
        <v>145</v>
      </c>
      <c r="E190" s="14">
        <f>D190/$D$9</f>
        <v>1.5874257116046293</v>
      </c>
      <c r="F190" s="14">
        <f>CONVERT(E190,"mm","in")</f>
        <v>0.06249707526002477</v>
      </c>
      <c r="G190" s="5">
        <f t="shared" si="0"/>
        <v>0.06513907355304127</v>
      </c>
      <c r="H190" s="5">
        <f t="shared" si="1"/>
        <v>0.9594406529152555</v>
      </c>
      <c r="N190" s="6"/>
      <c r="O190" s="5"/>
      <c r="Q190" s="15"/>
      <c r="R190" s="6"/>
      <c r="S190" s="5"/>
      <c r="T190" s="16"/>
      <c r="AI190"/>
      <c r="AJ190"/>
      <c r="AK190"/>
      <c r="AL190"/>
      <c r="AM190"/>
      <c r="AN190"/>
    </row>
    <row r="191" spans="1:40" ht="15.75">
      <c r="A191" s="5" t="s">
        <v>31</v>
      </c>
      <c r="B191" s="5">
        <v>43</v>
      </c>
      <c r="C191" s="5">
        <v>1897</v>
      </c>
      <c r="D191" s="13">
        <v>184</v>
      </c>
      <c r="E191" s="14">
        <f>D191/$D$9</f>
        <v>2.014388489208633</v>
      </c>
      <c r="F191" s="14">
        <f>CONVERT(E191,"mm","in")</f>
        <v>0.07930663343341075</v>
      </c>
      <c r="G191" s="5">
        <f t="shared" si="0"/>
        <v>0.06503770339520543</v>
      </c>
      <c r="H191" s="5">
        <f t="shared" si="1"/>
        <v>1.2193947401786212</v>
      </c>
      <c r="N191" s="6"/>
      <c r="O191" s="5"/>
      <c r="Q191" s="15"/>
      <c r="R191" s="6"/>
      <c r="S191" s="5"/>
      <c r="T191" s="16"/>
      <c r="AI191"/>
      <c r="AJ191"/>
      <c r="AK191"/>
      <c r="AL191"/>
      <c r="AM191"/>
      <c r="AN191"/>
    </row>
    <row r="192" spans="1:40" ht="15.75">
      <c r="A192" s="5" t="s">
        <v>31</v>
      </c>
      <c r="B192" s="5">
        <v>44</v>
      </c>
      <c r="C192" s="5">
        <v>1898</v>
      </c>
      <c r="D192" s="13">
        <v>169</v>
      </c>
      <c r="E192" s="14">
        <f>D192/$D$9</f>
        <v>1.8501720362840164</v>
      </c>
      <c r="F192" s="14">
        <f>CONVERT(E192,"mm","in")</f>
        <v>0.07284141875133923</v>
      </c>
      <c r="G192" s="5">
        <f t="shared" si="0"/>
        <v>0.0649115221252714</v>
      </c>
      <c r="H192" s="5">
        <f t="shared" si="1"/>
        <v>1.1221646999859916</v>
      </c>
      <c r="N192" s="6"/>
      <c r="O192" s="5"/>
      <c r="Q192" s="15"/>
      <c r="R192" s="6"/>
      <c r="S192" s="5"/>
      <c r="T192" s="16"/>
      <c r="AI192"/>
      <c r="AJ192"/>
      <c r="AK192"/>
      <c r="AL192"/>
      <c r="AM192"/>
      <c r="AN192"/>
    </row>
    <row r="193" spans="1:40" ht="15.75">
      <c r="A193" s="5" t="s">
        <v>31</v>
      </c>
      <c r="B193" s="5">
        <v>45</v>
      </c>
      <c r="C193" s="5">
        <v>1899</v>
      </c>
      <c r="D193" s="13">
        <v>211</v>
      </c>
      <c r="E193" s="14">
        <f>D193/$D$9</f>
        <v>2.3099781044729433</v>
      </c>
      <c r="F193" s="14">
        <f>CONVERT(E193,"mm","in")</f>
        <v>0.09094401986113951</v>
      </c>
      <c r="G193" s="5">
        <f t="shared" si="0"/>
        <v>0.06476119677574843</v>
      </c>
      <c r="H193" s="5">
        <f t="shared" si="1"/>
        <v>1.4042980116018478</v>
      </c>
      <c r="N193" s="6"/>
      <c r="O193" s="5"/>
      <c r="Q193" s="15"/>
      <c r="R193" s="6"/>
      <c r="S193" s="5"/>
      <c r="T193" s="16"/>
      <c r="AI193"/>
      <c r="AJ193"/>
      <c r="AK193"/>
      <c r="AL193"/>
      <c r="AM193"/>
      <c r="AN193"/>
    </row>
    <row r="194" spans="1:40" ht="15.75">
      <c r="A194" s="5" t="s">
        <v>32</v>
      </c>
      <c r="B194" s="5">
        <v>46</v>
      </c>
      <c r="C194" s="5">
        <v>1900</v>
      </c>
      <c r="D194" s="13">
        <v>159.01</v>
      </c>
      <c r="E194" s="14">
        <f>D194/$D$9</f>
        <v>1.7408038786362214</v>
      </c>
      <c r="F194" s="14">
        <f>CONVERT(E194,"mm","in")</f>
        <v>0.0685355857730796</v>
      </c>
      <c r="G194" s="5">
        <f t="shared" si="0"/>
        <v>0.06458739437869099</v>
      </c>
      <c r="H194" s="5">
        <f t="shared" si="1"/>
        <v>1.061129442244402</v>
      </c>
      <c r="I194" s="19" t="s">
        <v>47</v>
      </c>
      <c r="J194" s="19" t="s">
        <v>48</v>
      </c>
      <c r="K194" s="19" t="s">
        <v>49</v>
      </c>
      <c r="L194" s="19" t="s">
        <v>50</v>
      </c>
      <c r="M194" s="19" t="s">
        <v>51</v>
      </c>
      <c r="N194" s="19" t="s">
        <v>52</v>
      </c>
      <c r="O194" s="5"/>
      <c r="Q194" s="15"/>
      <c r="R194" s="6"/>
      <c r="S194" s="5"/>
      <c r="T194" s="16"/>
      <c r="AI194"/>
      <c r="AJ194"/>
      <c r="AK194"/>
      <c r="AL194"/>
      <c r="AM194"/>
      <c r="AN194"/>
    </row>
    <row r="195" spans="1:40" ht="15.75">
      <c r="A195" s="5" t="s">
        <v>32</v>
      </c>
      <c r="B195" s="5">
        <v>47</v>
      </c>
      <c r="C195" s="5">
        <v>1901</v>
      </c>
      <c r="D195" s="13">
        <v>190.04</v>
      </c>
      <c r="E195" s="14">
        <f>D195/$D$9</f>
        <v>2.080512980919612</v>
      </c>
      <c r="F195" s="14">
        <f>CONVERT(E195,"mm","in")</f>
        <v>0.08190995987872488</v>
      </c>
      <c r="G195" s="5">
        <f t="shared" si="0"/>
        <v>0.06439078196547143</v>
      </c>
      <c r="H195" s="5">
        <f t="shared" si="1"/>
        <v>1.2720758682919526</v>
      </c>
      <c r="I195" s="19">
        <v>28.64</v>
      </c>
      <c r="J195" s="19">
        <v>5.87</v>
      </c>
      <c r="K195" s="19">
        <v>3.94</v>
      </c>
      <c r="L195" s="19">
        <v>9.96</v>
      </c>
      <c r="M195" s="19">
        <f>J195+L195</f>
        <v>15.830000000000002</v>
      </c>
      <c r="N195" s="19">
        <f>J195+K195+L195</f>
        <v>19.770000000000003</v>
      </c>
      <c r="O195" s="5"/>
      <c r="Q195" s="15"/>
      <c r="R195" s="6"/>
      <c r="S195" s="5"/>
      <c r="T195" s="16"/>
      <c r="AI195"/>
      <c r="AJ195"/>
      <c r="AK195"/>
      <c r="AL195"/>
      <c r="AM195"/>
      <c r="AN195"/>
    </row>
    <row r="196" spans="1:40" ht="15.75">
      <c r="A196" s="5" t="s">
        <v>32</v>
      </c>
      <c r="B196" s="5">
        <v>48</v>
      </c>
      <c r="C196" s="5">
        <v>1902</v>
      </c>
      <c r="D196" s="13">
        <v>170</v>
      </c>
      <c r="E196" s="14">
        <f>D196/$D$9</f>
        <v>1.8611197998123241</v>
      </c>
      <c r="F196" s="14">
        <f>CONVERT(E196,"mm","in")</f>
        <v>0.07327243306347732</v>
      </c>
      <c r="G196" s="5">
        <f t="shared" si="0"/>
        <v>0.06417202656973586</v>
      </c>
      <c r="H196" s="5">
        <f t="shared" si="1"/>
        <v>1.1418126710374656</v>
      </c>
      <c r="I196" s="19">
        <v>46.28</v>
      </c>
      <c r="J196" s="19">
        <v>6.41</v>
      </c>
      <c r="K196" s="19">
        <v>5.16</v>
      </c>
      <c r="L196" s="19">
        <v>25.4</v>
      </c>
      <c r="M196" s="19">
        <f aca="true" t="shared" si="2" ref="M196:M259">J196+L196</f>
        <v>31.81</v>
      </c>
      <c r="N196" s="19">
        <f aca="true" t="shared" si="3" ref="N196:N259">J196+K196+L196</f>
        <v>36.97</v>
      </c>
      <c r="O196" s="5"/>
      <c r="Q196" s="15"/>
      <c r="R196" s="6"/>
      <c r="S196" s="5"/>
      <c r="T196" s="16"/>
      <c r="AI196"/>
      <c r="AJ196"/>
      <c r="AK196"/>
      <c r="AL196"/>
      <c r="AM196"/>
      <c r="AN196"/>
    </row>
    <row r="197" spans="1:40" ht="15.75">
      <c r="A197" s="5" t="s">
        <v>32</v>
      </c>
      <c r="B197" s="5">
        <v>49</v>
      </c>
      <c r="C197" s="5">
        <v>1903</v>
      </c>
      <c r="D197" s="13">
        <v>130.02</v>
      </c>
      <c r="E197" s="14">
        <f>D197/$D$9</f>
        <v>1.4234282139505787</v>
      </c>
      <c r="F197" s="14">
        <f>CONVERT(E197,"mm","in")</f>
        <v>0.05604048086419601</v>
      </c>
      <c r="G197" s="5">
        <f t="shared" si="0"/>
        <v>0.06393179522217451</v>
      </c>
      <c r="H197" s="5">
        <f t="shared" si="1"/>
        <v>0.8765666702998912</v>
      </c>
      <c r="I197" s="19">
        <v>32.48</v>
      </c>
      <c r="J197" s="19">
        <v>11.09</v>
      </c>
      <c r="K197" s="19">
        <v>6.38</v>
      </c>
      <c r="L197" s="19">
        <v>10.02</v>
      </c>
      <c r="M197" s="19">
        <f t="shared" si="2"/>
        <v>21.11</v>
      </c>
      <c r="N197" s="19">
        <f t="shared" si="3"/>
        <v>27.49</v>
      </c>
      <c r="O197" s="5"/>
      <c r="Q197" s="15"/>
      <c r="R197" s="6"/>
      <c r="S197" s="5"/>
      <c r="T197" s="16"/>
      <c r="AI197"/>
      <c r="AJ197"/>
      <c r="AK197"/>
      <c r="AL197"/>
      <c r="AM197"/>
      <c r="AN197"/>
    </row>
    <row r="198" spans="1:40" ht="15.75">
      <c r="A198" s="5" t="s">
        <v>32</v>
      </c>
      <c r="B198" s="5">
        <v>50</v>
      </c>
      <c r="C198" s="5">
        <v>1904</v>
      </c>
      <c r="D198" s="13">
        <v>98.01</v>
      </c>
      <c r="E198" s="14">
        <f>D198/$D$9</f>
        <v>1.0729903034094463</v>
      </c>
      <c r="F198" s="14">
        <f>CONVERT(E198,"mm","in")</f>
        <v>0.04224371273265537</v>
      </c>
      <c r="G198" s="5">
        <f t="shared" si="0"/>
        <v>0.06367075495552399</v>
      </c>
      <c r="H198" s="5">
        <f t="shared" si="1"/>
        <v>0.6634712084404202</v>
      </c>
      <c r="I198" s="19">
        <v>29.79</v>
      </c>
      <c r="J198" s="19">
        <v>13.23</v>
      </c>
      <c r="K198" s="19">
        <v>6.78</v>
      </c>
      <c r="L198" s="19">
        <v>7.44</v>
      </c>
      <c r="M198" s="19">
        <f t="shared" si="2"/>
        <v>20.67</v>
      </c>
      <c r="N198" s="19">
        <f t="shared" si="3"/>
        <v>27.450000000000003</v>
      </c>
      <c r="O198" s="5"/>
      <c r="Q198" s="15"/>
      <c r="R198" s="6"/>
      <c r="S198" s="5"/>
      <c r="T198" s="16"/>
      <c r="AI198"/>
      <c r="AJ198"/>
      <c r="AK198"/>
      <c r="AL198"/>
      <c r="AM198"/>
      <c r="AN198"/>
    </row>
    <row r="199" spans="1:40" ht="15.75">
      <c r="A199" s="5" t="s">
        <v>32</v>
      </c>
      <c r="B199" s="5">
        <v>51</v>
      </c>
      <c r="C199" s="5">
        <v>1905</v>
      </c>
      <c r="D199" s="13">
        <v>111</v>
      </c>
      <c r="E199" s="14">
        <f>D199/$D$9</f>
        <v>1.2152017516421645</v>
      </c>
      <c r="F199" s="14">
        <f>CONVERT(E199,"mm","in")</f>
        <v>0.04784258864732931</v>
      </c>
      <c r="G199" s="5">
        <f t="shared" si="0"/>
        <v>0.0633895728016114</v>
      </c>
      <c r="H199" s="5">
        <f t="shared" si="1"/>
        <v>0.754739092453911</v>
      </c>
      <c r="I199" s="19">
        <v>29.6</v>
      </c>
      <c r="J199" s="19">
        <v>7.94</v>
      </c>
      <c r="K199" s="19">
        <v>4.9</v>
      </c>
      <c r="L199" s="19">
        <v>8.84</v>
      </c>
      <c r="M199" s="19">
        <f t="shared" si="2"/>
        <v>16.78</v>
      </c>
      <c r="N199" s="19">
        <f t="shared" si="3"/>
        <v>21.68</v>
      </c>
      <c r="O199" s="5"/>
      <c r="Q199" s="15"/>
      <c r="R199" s="6"/>
      <c r="S199" s="5"/>
      <c r="T199" s="16"/>
      <c r="AI199"/>
      <c r="AJ199"/>
      <c r="AK199"/>
      <c r="AL199"/>
      <c r="AM199"/>
      <c r="AN199"/>
    </row>
    <row r="200" spans="1:40" ht="15.75">
      <c r="A200" s="5" t="s">
        <v>32</v>
      </c>
      <c r="B200" s="5">
        <v>52</v>
      </c>
      <c r="C200" s="5">
        <v>1906</v>
      </c>
      <c r="D200" s="13">
        <v>123</v>
      </c>
      <c r="E200" s="14">
        <f>D200/$D$9</f>
        <v>1.346574913981858</v>
      </c>
      <c r="F200" s="14">
        <f>CONVERT(E200,"mm","in")</f>
        <v>0.05301476039298653</v>
      </c>
      <c r="G200" s="5">
        <f t="shared" si="0"/>
        <v>0.0630889157934007</v>
      </c>
      <c r="H200" s="5">
        <f t="shared" si="1"/>
        <v>0.8403181402989341</v>
      </c>
      <c r="I200" s="19">
        <v>34.25</v>
      </c>
      <c r="J200" s="19">
        <v>10.15</v>
      </c>
      <c r="K200" s="19">
        <v>4.07</v>
      </c>
      <c r="L200" s="19">
        <v>9.81</v>
      </c>
      <c r="M200" s="19">
        <f t="shared" si="2"/>
        <v>19.96</v>
      </c>
      <c r="N200" s="19">
        <f t="shared" si="3"/>
        <v>24.03</v>
      </c>
      <c r="O200" s="5"/>
      <c r="Q200" s="15"/>
      <c r="R200" s="6"/>
      <c r="S200" s="5"/>
      <c r="T200" s="16"/>
      <c r="AI200"/>
      <c r="AJ200"/>
      <c r="AK200"/>
      <c r="AL200"/>
      <c r="AM200"/>
      <c r="AN200"/>
    </row>
    <row r="201" spans="1:40" ht="15.75">
      <c r="A201" s="5" t="s">
        <v>32</v>
      </c>
      <c r="B201" s="5">
        <v>53</v>
      </c>
      <c r="C201" s="5">
        <v>1907</v>
      </c>
      <c r="D201" s="13">
        <v>148</v>
      </c>
      <c r="E201" s="14">
        <f>D201/$D$9</f>
        <v>1.6202690021895527</v>
      </c>
      <c r="F201" s="14">
        <f>CONVERT(E201,"mm","in")</f>
        <v>0.06379011819643908</v>
      </c>
      <c r="G201" s="5">
        <f t="shared" si="0"/>
        <v>0.06276945096180953</v>
      </c>
      <c r="H201" s="5">
        <f t="shared" si="1"/>
        <v>1.016260572921859</v>
      </c>
      <c r="I201" s="19">
        <v>40.2</v>
      </c>
      <c r="J201" s="19">
        <v>10.72</v>
      </c>
      <c r="K201" s="19">
        <v>9.46</v>
      </c>
      <c r="L201" s="19">
        <v>15.39</v>
      </c>
      <c r="M201" s="19">
        <f t="shared" si="2"/>
        <v>26.11</v>
      </c>
      <c r="N201" s="19">
        <f t="shared" si="3"/>
        <v>35.57</v>
      </c>
      <c r="O201" s="5"/>
      <c r="Q201" s="15"/>
      <c r="R201" s="6"/>
      <c r="S201" s="5"/>
      <c r="T201" s="16"/>
      <c r="AI201"/>
      <c r="AJ201"/>
      <c r="AK201"/>
      <c r="AL201"/>
      <c r="AM201"/>
      <c r="AN201"/>
    </row>
    <row r="202" spans="1:40" ht="15.75">
      <c r="A202" s="5" t="s">
        <v>32</v>
      </c>
      <c r="B202" s="5">
        <v>54</v>
      </c>
      <c r="C202" s="5">
        <v>1908</v>
      </c>
      <c r="D202" s="13">
        <v>133</v>
      </c>
      <c r="E202" s="14">
        <f>D202/$D$9</f>
        <v>1.4560525492649359</v>
      </c>
      <c r="F202" s="14">
        <f>CONVERT(E202,"mm","in")</f>
        <v>0.05732490351436756</v>
      </c>
      <c r="G202" s="5">
        <f t="shared" si="0"/>
        <v>0.06243184533934709</v>
      </c>
      <c r="H202" s="5">
        <f t="shared" si="1"/>
        <v>0.9181997296856941</v>
      </c>
      <c r="I202" s="19">
        <v>33.27</v>
      </c>
      <c r="J202" s="19">
        <v>16.03</v>
      </c>
      <c r="K202" s="19">
        <v>8.62</v>
      </c>
      <c r="L202" s="19">
        <v>6.35</v>
      </c>
      <c r="M202" s="19">
        <f t="shared" si="2"/>
        <v>22.380000000000003</v>
      </c>
      <c r="N202" s="19">
        <f t="shared" si="3"/>
        <v>31</v>
      </c>
      <c r="O202" s="5"/>
      <c r="Q202" s="15"/>
      <c r="R202" s="6"/>
      <c r="S202" s="5"/>
      <c r="T202" s="16"/>
      <c r="AI202"/>
      <c r="AJ202"/>
      <c r="AK202"/>
      <c r="AL202"/>
      <c r="AM202"/>
      <c r="AN202"/>
    </row>
    <row r="203" spans="1:40" ht="15.75">
      <c r="A203" s="5" t="s">
        <v>33</v>
      </c>
      <c r="B203" s="5">
        <v>55</v>
      </c>
      <c r="C203" s="5">
        <v>1909</v>
      </c>
      <c r="D203" s="13">
        <v>122.02</v>
      </c>
      <c r="E203" s="14">
        <f>D203/$D$9</f>
        <v>1.3358461057241164</v>
      </c>
      <c r="F203" s="14">
        <f>CONVERT(E203,"mm","in")</f>
        <v>0.0525923663670912</v>
      </c>
      <c r="G203" s="5">
        <f t="shared" si="0"/>
        <v>0.06207676595784051</v>
      </c>
      <c r="H203" s="5">
        <f t="shared" si="1"/>
        <v>0.8472149854393084</v>
      </c>
      <c r="I203" s="19">
        <v>46.95</v>
      </c>
      <c r="J203" s="19">
        <v>14.78</v>
      </c>
      <c r="K203" s="19">
        <v>9.31</v>
      </c>
      <c r="L203" s="19">
        <v>13.69</v>
      </c>
      <c r="M203" s="19">
        <f t="shared" si="2"/>
        <v>28.47</v>
      </c>
      <c r="N203" s="19">
        <f t="shared" si="3"/>
        <v>37.78</v>
      </c>
      <c r="O203" s="5"/>
      <c r="Q203" s="15"/>
      <c r="R203" s="6"/>
      <c r="S203" s="5"/>
      <c r="T203" s="16"/>
      <c r="AI203"/>
      <c r="AJ203"/>
      <c r="AK203"/>
      <c r="AL203"/>
      <c r="AM203"/>
      <c r="AN203"/>
    </row>
    <row r="204" spans="1:40" ht="15.75">
      <c r="A204" s="5" t="s">
        <v>33</v>
      </c>
      <c r="B204" s="5">
        <v>56</v>
      </c>
      <c r="C204" s="5">
        <v>1910</v>
      </c>
      <c r="D204" s="13">
        <v>95.02</v>
      </c>
      <c r="E204" s="14">
        <f>D204/$D$9</f>
        <v>1.040256490459806</v>
      </c>
      <c r="F204" s="14">
        <f>CONVERT(E204,"mm","in")</f>
        <v>0.04095497993936244</v>
      </c>
      <c r="G204" s="5">
        <f t="shared" si="0"/>
        <v>0.06170487985048112</v>
      </c>
      <c r="H204" s="5">
        <f t="shared" si="1"/>
        <v>0.6637235181172322</v>
      </c>
      <c r="I204" s="19">
        <v>27.96</v>
      </c>
      <c r="J204" s="19">
        <v>7.3</v>
      </c>
      <c r="K204" s="19">
        <v>6.57</v>
      </c>
      <c r="L204" s="19">
        <v>8.37</v>
      </c>
      <c r="M204" s="19">
        <f t="shared" si="2"/>
        <v>15.669999999999998</v>
      </c>
      <c r="N204" s="19">
        <f t="shared" si="3"/>
        <v>22.240000000000002</v>
      </c>
      <c r="O204" s="5"/>
      <c r="Q204" s="15"/>
      <c r="R204" s="6"/>
      <c r="S204" s="5"/>
      <c r="T204" s="16"/>
      <c r="AI204"/>
      <c r="AJ204"/>
      <c r="AK204"/>
      <c r="AL204"/>
      <c r="AM204"/>
      <c r="AN204"/>
    </row>
    <row r="205" spans="1:40" ht="15.75">
      <c r="A205" s="5" t="s">
        <v>33</v>
      </c>
      <c r="B205" s="5">
        <v>57</v>
      </c>
      <c r="C205" s="5">
        <v>1911</v>
      </c>
      <c r="D205" s="13">
        <v>155.26</v>
      </c>
      <c r="E205" s="14">
        <f>D205/$D$9</f>
        <v>1.6997497654050673</v>
      </c>
      <c r="F205" s="14">
        <f>CONVERT(E205,"mm","in")</f>
        <v>0.0669192821025617</v>
      </c>
      <c r="G205" s="5">
        <f t="shared" si="0"/>
        <v>0.06131685404864129</v>
      </c>
      <c r="H205" s="5">
        <f t="shared" si="1"/>
        <v>1.0913684849107903</v>
      </c>
      <c r="I205" s="19">
        <v>32.31</v>
      </c>
      <c r="J205" s="19">
        <v>7.88</v>
      </c>
      <c r="K205" s="19">
        <v>5.05</v>
      </c>
      <c r="L205" s="19">
        <v>4.79</v>
      </c>
      <c r="M205" s="19">
        <f t="shared" si="2"/>
        <v>12.67</v>
      </c>
      <c r="N205" s="19">
        <f t="shared" si="3"/>
        <v>17.72</v>
      </c>
      <c r="O205" s="5"/>
      <c r="Q205" s="15"/>
      <c r="R205" s="6"/>
      <c r="S205" s="5"/>
      <c r="T205" s="16"/>
      <c r="AI205"/>
      <c r="AJ205"/>
      <c r="AK205"/>
      <c r="AL205"/>
      <c r="AM205"/>
      <c r="AN205"/>
    </row>
    <row r="206" spans="1:40" ht="15.75">
      <c r="A206" s="5" t="s">
        <v>33</v>
      </c>
      <c r="B206" s="5">
        <v>58</v>
      </c>
      <c r="C206" s="5">
        <v>1912</v>
      </c>
      <c r="D206" s="13">
        <v>132.24</v>
      </c>
      <c r="E206" s="14">
        <f>D206/$D$9</f>
        <v>1.4477322489834221</v>
      </c>
      <c r="F206" s="14">
        <f>CONVERT(E206,"mm","in")</f>
        <v>0.0569973326371426</v>
      </c>
      <c r="G206" s="5">
        <f t="shared" si="0"/>
        <v>0.06091335558414812</v>
      </c>
      <c r="H206" s="5">
        <f t="shared" si="1"/>
        <v>0.9357115872299011</v>
      </c>
      <c r="I206" s="19">
        <v>31.5</v>
      </c>
      <c r="J206" s="19">
        <v>13.18</v>
      </c>
      <c r="K206" s="19">
        <v>4.99</v>
      </c>
      <c r="L206" s="19">
        <v>7.63</v>
      </c>
      <c r="M206" s="19">
        <f t="shared" si="2"/>
        <v>20.81</v>
      </c>
      <c r="N206" s="19">
        <f t="shared" si="3"/>
        <v>25.8</v>
      </c>
      <c r="O206" s="5"/>
      <c r="Q206" s="15"/>
      <c r="R206" s="6"/>
      <c r="S206" s="5"/>
      <c r="T206" s="16"/>
      <c r="AI206"/>
      <c r="AJ206"/>
      <c r="AK206"/>
      <c r="AL206"/>
      <c r="AM206"/>
      <c r="AN206"/>
    </row>
    <row r="207" spans="1:40" ht="15.75">
      <c r="A207" s="5" t="s">
        <v>33</v>
      </c>
      <c r="B207" s="5">
        <v>59</v>
      </c>
      <c r="C207" s="5">
        <v>1913</v>
      </c>
      <c r="D207" s="13">
        <v>159.27</v>
      </c>
      <c r="E207" s="14">
        <f>D207/$D$9</f>
        <v>1.7436502971535817</v>
      </c>
      <c r="F207" s="14">
        <f>CONVERT(E207,"mm","in")</f>
        <v>0.0686476494942355</v>
      </c>
      <c r="G207" s="5">
        <f t="shared" si="0"/>
        <v>0.06049505148951084</v>
      </c>
      <c r="H207" s="5">
        <f t="shared" si="1"/>
        <v>1.1347647089140545</v>
      </c>
      <c r="I207" s="19">
        <v>31.7</v>
      </c>
      <c r="J207" s="19">
        <v>8.74</v>
      </c>
      <c r="K207" s="19">
        <v>7.15</v>
      </c>
      <c r="L207" s="19">
        <v>4.69</v>
      </c>
      <c r="M207" s="19">
        <f t="shared" si="2"/>
        <v>13.43</v>
      </c>
      <c r="N207" s="19">
        <f t="shared" si="3"/>
        <v>20.580000000000002</v>
      </c>
      <c r="O207" s="5"/>
      <c r="Q207" s="15"/>
      <c r="R207" s="6"/>
      <c r="S207" s="5"/>
      <c r="T207" s="16"/>
      <c r="AI207"/>
      <c r="AJ207"/>
      <c r="AK207"/>
      <c r="AL207"/>
      <c r="AM207"/>
      <c r="AN207"/>
    </row>
    <row r="208" spans="1:40" ht="15.75">
      <c r="A208" s="5" t="s">
        <v>33</v>
      </c>
      <c r="B208" s="5">
        <v>60</v>
      </c>
      <c r="C208" s="5">
        <v>1914</v>
      </c>
      <c r="D208" s="13">
        <v>215.59</v>
      </c>
      <c r="E208" s="14">
        <f>D208/$D$9</f>
        <v>2.360228339067876</v>
      </c>
      <c r="F208" s="14">
        <f>CONVERT(E208,"mm","in")</f>
        <v>0.0929223755538534</v>
      </c>
      <c r="G208" s="5">
        <f t="shared" si="0"/>
        <v>0.06006260879632919</v>
      </c>
      <c r="H208" s="5">
        <f t="shared" si="1"/>
        <v>1.547091899869865</v>
      </c>
      <c r="I208" s="19">
        <v>24.68</v>
      </c>
      <c r="J208" s="19">
        <v>5.7</v>
      </c>
      <c r="K208" s="19">
        <v>5.24</v>
      </c>
      <c r="L208" s="19">
        <v>6.5</v>
      </c>
      <c r="M208" s="19">
        <f t="shared" si="2"/>
        <v>12.2</v>
      </c>
      <c r="N208" s="19">
        <f t="shared" si="3"/>
        <v>17.44</v>
      </c>
      <c r="O208" s="5"/>
      <c r="Q208" s="15"/>
      <c r="R208" s="6"/>
      <c r="S208" s="5"/>
      <c r="T208" s="16"/>
      <c r="AI208"/>
      <c r="AJ208"/>
      <c r="AK208"/>
      <c r="AL208"/>
      <c r="AM208"/>
      <c r="AN208"/>
    </row>
    <row r="209" spans="1:40" ht="15.75">
      <c r="A209" s="5" t="s">
        <v>34</v>
      </c>
      <c r="B209" s="5">
        <v>61</v>
      </c>
      <c r="C209" s="5">
        <v>1915</v>
      </c>
      <c r="D209" s="13">
        <v>188.96</v>
      </c>
      <c r="E209" s="14">
        <f>D209/$D$9</f>
        <v>2.06868939630904</v>
      </c>
      <c r="F209" s="14">
        <f>CONVERT(E209,"mm","in")</f>
        <v>0.08144446442161574</v>
      </c>
      <c r="G209" s="5">
        <f t="shared" si="0"/>
        <v>0.0596166945377945</v>
      </c>
      <c r="H209" s="5">
        <f t="shared" si="1"/>
        <v>1.366135191711834</v>
      </c>
      <c r="I209" s="19">
        <v>34.23</v>
      </c>
      <c r="J209" s="19">
        <v>7.82</v>
      </c>
      <c r="K209" s="19">
        <v>6.39</v>
      </c>
      <c r="L209" s="19">
        <v>15.18</v>
      </c>
      <c r="M209" s="19">
        <f t="shared" si="2"/>
        <v>23</v>
      </c>
      <c r="N209" s="19">
        <f t="shared" si="3"/>
        <v>29.39</v>
      </c>
      <c r="O209" s="5"/>
      <c r="Q209" s="15"/>
      <c r="R209" s="6"/>
      <c r="S209" s="5"/>
      <c r="T209" s="16"/>
      <c r="AI209"/>
      <c r="AJ209"/>
      <c r="AK209"/>
      <c r="AL209"/>
      <c r="AM209"/>
      <c r="AN209"/>
    </row>
    <row r="210" spans="1:40" ht="15.75">
      <c r="A210" s="5" t="s">
        <v>34</v>
      </c>
      <c r="B210" s="5">
        <v>62</v>
      </c>
      <c r="C210" s="5">
        <v>1916</v>
      </c>
      <c r="D210" s="13">
        <v>216.23</v>
      </c>
      <c r="E210" s="14">
        <f>D210/$D$9</f>
        <v>2.367234907725993</v>
      </c>
      <c r="F210" s="14">
        <f>CONVERT(E210,"mm","in")</f>
        <v>0.09319822471362177</v>
      </c>
      <c r="G210" s="5">
        <f t="shared" si="0"/>
        <v>0.05915797574550652</v>
      </c>
      <c r="H210" s="5">
        <f t="shared" si="1"/>
        <v>1.5754126732556575</v>
      </c>
      <c r="I210" s="19">
        <v>29.71</v>
      </c>
      <c r="J210" s="19">
        <v>8.12</v>
      </c>
      <c r="K210" s="19">
        <v>9.5</v>
      </c>
      <c r="L210" s="19">
        <v>6.07</v>
      </c>
      <c r="M210" s="19">
        <f t="shared" si="2"/>
        <v>14.19</v>
      </c>
      <c r="N210" s="19">
        <f t="shared" si="3"/>
        <v>23.689999999999998</v>
      </c>
      <c r="O210" s="5"/>
      <c r="Q210" s="15"/>
      <c r="R210" s="6"/>
      <c r="S210" s="5"/>
      <c r="T210" s="16"/>
      <c r="AI210"/>
      <c r="AJ210"/>
      <c r="AK210"/>
      <c r="AL210"/>
      <c r="AM210"/>
      <c r="AN210"/>
    </row>
    <row r="211" spans="1:40" ht="15.75">
      <c r="A211" s="5" t="s">
        <v>34</v>
      </c>
      <c r="B211" s="5">
        <v>63</v>
      </c>
      <c r="C211" s="5">
        <v>1917</v>
      </c>
      <c r="D211" s="13">
        <v>157.81</v>
      </c>
      <c r="E211" s="14">
        <f>D211/$D$9</f>
        <v>1.7276665624022522</v>
      </c>
      <c r="F211" s="14">
        <f>CONVERT(E211,"mm","in")</f>
        <v>0.06801836859851386</v>
      </c>
      <c r="G211" s="5">
        <f t="shared" si="0"/>
        <v>0.05868711945106497</v>
      </c>
      <c r="H211" s="5">
        <f t="shared" si="1"/>
        <v>1.158999951517974</v>
      </c>
      <c r="I211" s="19">
        <v>32.23</v>
      </c>
      <c r="J211" s="19">
        <v>12.6</v>
      </c>
      <c r="K211" s="19">
        <v>3.51</v>
      </c>
      <c r="L211" s="19">
        <v>12.98</v>
      </c>
      <c r="M211" s="19">
        <f t="shared" si="2"/>
        <v>25.58</v>
      </c>
      <c r="N211" s="19">
        <f t="shared" si="3"/>
        <v>29.09</v>
      </c>
      <c r="O211" s="5"/>
      <c r="Q211" s="15"/>
      <c r="R211" s="6"/>
      <c r="S211" s="5"/>
      <c r="T211" s="16"/>
      <c r="AI211"/>
      <c r="AJ211"/>
      <c r="AK211"/>
      <c r="AL211"/>
      <c r="AM211"/>
      <c r="AN211"/>
    </row>
    <row r="212" spans="1:20" ht="15.75">
      <c r="A212" s="5" t="s">
        <v>34</v>
      </c>
      <c r="B212" s="5">
        <v>64</v>
      </c>
      <c r="C212" s="5">
        <v>1918</v>
      </c>
      <c r="D212" s="13">
        <v>166.3</v>
      </c>
      <c r="E212" s="14">
        <f>D212/$D$9</f>
        <v>1.8206130747575855</v>
      </c>
      <c r="F212" s="14">
        <f>CONVERT(E212,"mm","in")</f>
        <v>0.07167768010856637</v>
      </c>
      <c r="G212" s="5">
        <f t="shared" si="0"/>
        <v>0.05820479268697909</v>
      </c>
      <c r="H212" s="5">
        <f t="shared" si="1"/>
        <v>1.2314738494825235</v>
      </c>
      <c r="I212" s="19">
        <v>43.19</v>
      </c>
      <c r="J212" s="19">
        <v>13.05</v>
      </c>
      <c r="K212" s="19">
        <v>4.2</v>
      </c>
      <c r="L212" s="19">
        <v>13.09</v>
      </c>
      <c r="M212" s="19">
        <f t="shared" si="2"/>
        <v>26.14</v>
      </c>
      <c r="N212" s="19">
        <f t="shared" si="3"/>
        <v>30.34</v>
      </c>
      <c r="O212" s="5"/>
      <c r="Q212" s="15"/>
      <c r="R212" s="6"/>
      <c r="S212" s="5"/>
      <c r="T212" s="16"/>
    </row>
    <row r="213" spans="1:20" ht="15.75">
      <c r="A213" s="5" t="s">
        <v>34</v>
      </c>
      <c r="B213" s="5">
        <v>65</v>
      </c>
      <c r="C213" s="5">
        <v>1919</v>
      </c>
      <c r="D213" s="13">
        <v>149.27</v>
      </c>
      <c r="E213" s="14">
        <f>D213/$D$9</f>
        <v>1.6341726618705037</v>
      </c>
      <c r="F213" s="14">
        <f>CONVERT(E213,"mm","in")</f>
        <v>0.06433750637285447</v>
      </c>
      <c r="G213" s="5">
        <f t="shared" si="0"/>
        <v>0.05771166248462123</v>
      </c>
      <c r="H213" s="5">
        <f t="shared" si="1"/>
        <v>1.1148094441049738</v>
      </c>
      <c r="I213" s="19">
        <v>35.25</v>
      </c>
      <c r="J213" s="19">
        <v>8.16</v>
      </c>
      <c r="K213" s="19">
        <v>6.12</v>
      </c>
      <c r="L213" s="19">
        <v>13.41</v>
      </c>
      <c r="M213" s="19">
        <f t="shared" si="2"/>
        <v>21.57</v>
      </c>
      <c r="N213" s="19">
        <f t="shared" si="3"/>
        <v>27.69</v>
      </c>
      <c r="O213" s="5"/>
      <c r="Q213" s="15"/>
      <c r="R213" s="6"/>
      <c r="S213" s="5"/>
      <c r="T213" s="16"/>
    </row>
    <row r="214" spans="1:20" ht="15.75">
      <c r="A214" s="5" t="s">
        <v>34</v>
      </c>
      <c r="B214" s="5">
        <v>66</v>
      </c>
      <c r="C214" s="5">
        <v>1920</v>
      </c>
      <c r="D214" s="13">
        <v>138.23</v>
      </c>
      <c r="E214" s="14">
        <f>D214/$D$9</f>
        <v>1.5133093525179855</v>
      </c>
      <c r="F214" s="14">
        <f>CONVERT(E214,"mm","in")</f>
        <v>0.05957910836684983</v>
      </c>
      <c r="G214" s="5">
        <f aca="true" t="shared" si="4" ref="G214:G277">(0.000000111172018*C214^3)+(-0.000645085510362*C214^2)+(1.2471466658586*C214)+(-803.284256792141)</f>
        <v>0.05720839587786486</v>
      </c>
      <c r="H214" s="5">
        <f aca="true" t="shared" si="5" ref="H214:H277">F214/G214</f>
        <v>1.041439939935499</v>
      </c>
      <c r="I214" s="19">
        <v>29.28</v>
      </c>
      <c r="J214" s="19">
        <v>12.89</v>
      </c>
      <c r="K214" s="19">
        <v>1.4</v>
      </c>
      <c r="L214" s="19">
        <v>7.2</v>
      </c>
      <c r="M214" s="19">
        <f t="shared" si="2"/>
        <v>20.09</v>
      </c>
      <c r="N214" s="19">
        <f t="shared" si="3"/>
        <v>21.490000000000002</v>
      </c>
      <c r="O214" s="5"/>
      <c r="Q214" s="15"/>
      <c r="R214" s="6"/>
      <c r="S214" s="5"/>
      <c r="T214" s="16"/>
    </row>
    <row r="215" spans="1:20" ht="15.75">
      <c r="A215" s="5" t="s">
        <v>34</v>
      </c>
      <c r="B215" s="5">
        <v>67</v>
      </c>
      <c r="C215" s="5">
        <v>1921</v>
      </c>
      <c r="D215" s="13">
        <v>142.06</v>
      </c>
      <c r="E215" s="14">
        <f>D215/$D$9</f>
        <v>1.5552392868314044</v>
      </c>
      <c r="F215" s="14">
        <f>CONVERT(E215,"mm","in")</f>
        <v>0.061229893182338756</v>
      </c>
      <c r="G215" s="5">
        <f t="shared" si="4"/>
        <v>0.05669565989740022</v>
      </c>
      <c r="H215" s="5">
        <f t="shared" si="5"/>
        <v>1.0799749626892772</v>
      </c>
      <c r="I215" s="19">
        <v>41.66</v>
      </c>
      <c r="J215" s="19">
        <v>16.33</v>
      </c>
      <c r="K215" s="19">
        <v>4.9</v>
      </c>
      <c r="L215" s="19">
        <v>8.48</v>
      </c>
      <c r="M215" s="19">
        <f t="shared" si="2"/>
        <v>24.81</v>
      </c>
      <c r="N215" s="19">
        <f t="shared" si="3"/>
        <v>29.709999999999997</v>
      </c>
      <c r="O215" s="5"/>
      <c r="Q215" s="15"/>
      <c r="R215" s="6"/>
      <c r="S215" s="5"/>
      <c r="T215" s="16"/>
    </row>
    <row r="216" spans="1:20" ht="15.75">
      <c r="A216" s="5" t="s">
        <v>34</v>
      </c>
      <c r="B216" s="5">
        <v>68</v>
      </c>
      <c r="C216" s="5">
        <v>1922</v>
      </c>
      <c r="D216" s="13">
        <v>155.26</v>
      </c>
      <c r="E216" s="14">
        <f>D216/$D$9</f>
        <v>1.6997497654050673</v>
      </c>
      <c r="F216" s="14">
        <f>CONVERT(E216,"mm","in")</f>
        <v>0.0669192821025617</v>
      </c>
      <c r="G216" s="5">
        <f t="shared" si="4"/>
        <v>0.056174121575736535</v>
      </c>
      <c r="H216" s="5">
        <f t="shared" si="5"/>
        <v>1.1912831073350751</v>
      </c>
      <c r="I216" s="19">
        <v>36.73</v>
      </c>
      <c r="J216" s="19">
        <v>19.69</v>
      </c>
      <c r="K216" s="19">
        <v>4.81</v>
      </c>
      <c r="L216" s="19">
        <v>6.36</v>
      </c>
      <c r="M216" s="19">
        <f t="shared" si="2"/>
        <v>26.05</v>
      </c>
      <c r="N216" s="19">
        <f t="shared" si="3"/>
        <v>30.86</v>
      </c>
      <c r="O216" s="5"/>
      <c r="Q216" s="15"/>
      <c r="R216" s="6"/>
      <c r="S216" s="5"/>
      <c r="T216" s="16"/>
    </row>
    <row r="217" spans="1:20" ht="15.75">
      <c r="A217" s="5" t="s">
        <v>34</v>
      </c>
      <c r="B217" s="5">
        <v>69</v>
      </c>
      <c r="C217" s="5">
        <v>1923</v>
      </c>
      <c r="D217" s="13">
        <v>189.21</v>
      </c>
      <c r="E217" s="14">
        <f>D217/$D$9</f>
        <v>2.0714263371911166</v>
      </c>
      <c r="F217" s="14">
        <f>CONVERT(E217,"mm","in")</f>
        <v>0.08155221799965025</v>
      </c>
      <c r="G217" s="5">
        <f t="shared" si="4"/>
        <v>0.05564444794447354</v>
      </c>
      <c r="H217" s="5">
        <f t="shared" si="5"/>
        <v>1.4655948798526952</v>
      </c>
      <c r="I217" s="19">
        <v>40.38</v>
      </c>
      <c r="J217" s="19">
        <v>13.47</v>
      </c>
      <c r="K217" s="19">
        <v>4.72</v>
      </c>
      <c r="L217" s="19">
        <v>10.54</v>
      </c>
      <c r="M217" s="19">
        <f t="shared" si="2"/>
        <v>24.009999999999998</v>
      </c>
      <c r="N217" s="19">
        <f t="shared" si="3"/>
        <v>28.73</v>
      </c>
      <c r="O217" s="5"/>
      <c r="Q217" s="15"/>
      <c r="R217" s="6"/>
      <c r="S217" s="5"/>
      <c r="T217" s="16"/>
    </row>
    <row r="218" spans="1:20" ht="15.75">
      <c r="A218" s="5" t="s">
        <v>34</v>
      </c>
      <c r="B218" s="5">
        <v>70</v>
      </c>
      <c r="C218" s="5">
        <v>1924</v>
      </c>
      <c r="D218" s="13">
        <v>120.1</v>
      </c>
      <c r="E218" s="14">
        <f>D218/$D$9</f>
        <v>1.3148263997497653</v>
      </c>
      <c r="F218" s="14">
        <f>CONVERT(E218,"mm","in")</f>
        <v>0.051764818887786036</v>
      </c>
      <c r="G218" s="5">
        <f t="shared" si="4"/>
        <v>0.05510730603657521</v>
      </c>
      <c r="H218" s="5">
        <f t="shared" si="5"/>
        <v>0.9393458437875599</v>
      </c>
      <c r="I218" s="19">
        <v>40.4</v>
      </c>
      <c r="J218" s="19">
        <v>9.04</v>
      </c>
      <c r="K218" s="19">
        <v>8.64</v>
      </c>
      <c r="L218" s="19">
        <v>17.19</v>
      </c>
      <c r="M218" s="19">
        <f t="shared" si="2"/>
        <v>26.23</v>
      </c>
      <c r="N218" s="19">
        <f t="shared" si="3"/>
        <v>34.870000000000005</v>
      </c>
      <c r="O218" s="5"/>
      <c r="Q218" s="15"/>
      <c r="R218" s="6"/>
      <c r="S218" s="5"/>
      <c r="T218" s="16"/>
    </row>
    <row r="219" spans="1:20" ht="15.75">
      <c r="A219" s="5" t="s">
        <v>35</v>
      </c>
      <c r="B219" s="5">
        <v>71</v>
      </c>
      <c r="C219" s="5">
        <v>1925</v>
      </c>
      <c r="D219" s="13">
        <v>152.95</v>
      </c>
      <c r="E219" s="14">
        <f>D219/$D$9</f>
        <v>1.674460431654676</v>
      </c>
      <c r="F219" s="14">
        <f>CONVERT(E219,"mm","in")</f>
        <v>0.06592363904152268</v>
      </c>
      <c r="G219" s="5">
        <f t="shared" si="4"/>
        <v>0.0545633628834139</v>
      </c>
      <c r="H219" s="5">
        <f t="shared" si="5"/>
        <v>1.2082033723321342</v>
      </c>
      <c r="I219" s="19">
        <v>29.38</v>
      </c>
      <c r="J219" s="19">
        <v>6.69</v>
      </c>
      <c r="K219" s="19">
        <v>8.31</v>
      </c>
      <c r="L219" s="19">
        <v>6.84</v>
      </c>
      <c r="M219" s="19">
        <f t="shared" si="2"/>
        <v>13.530000000000001</v>
      </c>
      <c r="N219" s="19">
        <f t="shared" si="3"/>
        <v>21.84</v>
      </c>
      <c r="O219" s="5"/>
      <c r="Q219" s="15"/>
      <c r="R219" s="6"/>
      <c r="S219" s="5"/>
      <c r="T219" s="16"/>
    </row>
    <row r="220" spans="1:20" ht="15.75">
      <c r="A220" s="5" t="s">
        <v>35</v>
      </c>
      <c r="B220" s="5">
        <v>72</v>
      </c>
      <c r="C220" s="5">
        <v>1926</v>
      </c>
      <c r="D220" s="13">
        <v>151.48</v>
      </c>
      <c r="E220" s="14">
        <f>D220/$D$9</f>
        <v>1.6583672192680636</v>
      </c>
      <c r="F220" s="14">
        <f>CONVERT(E220,"mm","in")</f>
        <v>0.06529004800267967</v>
      </c>
      <c r="G220" s="5">
        <f t="shared" si="4"/>
        <v>0.05401328551795359</v>
      </c>
      <c r="H220" s="5">
        <f t="shared" si="5"/>
        <v>1.2087775697513858</v>
      </c>
      <c r="I220" s="19">
        <v>43.53</v>
      </c>
      <c r="J220" s="19">
        <v>8.3</v>
      </c>
      <c r="K220" s="19">
        <v>6.03</v>
      </c>
      <c r="L220" s="19">
        <v>12.79</v>
      </c>
      <c r="M220" s="19">
        <f t="shared" si="2"/>
        <v>21.09</v>
      </c>
      <c r="N220" s="19">
        <f t="shared" si="3"/>
        <v>27.12</v>
      </c>
      <c r="O220" s="5"/>
      <c r="Q220" s="15"/>
      <c r="R220" s="6"/>
      <c r="S220" s="5"/>
      <c r="T220" s="16"/>
    </row>
    <row r="221" spans="1:20" ht="15.75">
      <c r="A221" s="5" t="s">
        <v>35</v>
      </c>
      <c r="B221" s="5">
        <v>73</v>
      </c>
      <c r="C221" s="5">
        <v>1927</v>
      </c>
      <c r="D221" s="13">
        <v>149.05</v>
      </c>
      <c r="E221" s="14">
        <f>D221/$D$9</f>
        <v>1.631764153894276</v>
      </c>
      <c r="F221" s="14">
        <f>CONVERT(E221,"mm","in")</f>
        <v>0.0642426832241841</v>
      </c>
      <c r="G221" s="5">
        <f t="shared" si="4"/>
        <v>0.05345774097133926</v>
      </c>
      <c r="H221" s="5">
        <f t="shared" si="5"/>
        <v>1.2017470633229161</v>
      </c>
      <c r="I221" s="19">
        <v>55.64</v>
      </c>
      <c r="J221" s="19">
        <v>15.33</v>
      </c>
      <c r="K221" s="19">
        <v>3.82</v>
      </c>
      <c r="L221" s="19">
        <v>16.68</v>
      </c>
      <c r="M221" s="19">
        <f t="shared" si="2"/>
        <v>32.01</v>
      </c>
      <c r="N221" s="19">
        <f t="shared" si="3"/>
        <v>35.83</v>
      </c>
      <c r="O221" s="5"/>
      <c r="Q221" s="15"/>
      <c r="R221" s="6"/>
      <c r="S221" s="5"/>
      <c r="T221" s="16"/>
    </row>
    <row r="222" spans="1:20" ht="15.75">
      <c r="A222" s="5" t="s">
        <v>35</v>
      </c>
      <c r="B222" s="5">
        <v>74</v>
      </c>
      <c r="C222" s="5">
        <v>1928</v>
      </c>
      <c r="D222" s="13">
        <v>146.03</v>
      </c>
      <c r="E222" s="14">
        <f>D222/$D$9</f>
        <v>1.5987019080387863</v>
      </c>
      <c r="F222" s="14">
        <f>CONVERT(E222,"mm","in")</f>
        <v>0.06294102000152701</v>
      </c>
      <c r="G222" s="5">
        <f t="shared" si="4"/>
        <v>0.05289739627653489</v>
      </c>
      <c r="H222" s="5">
        <f t="shared" si="5"/>
        <v>1.18986990725378</v>
      </c>
      <c r="I222" s="19">
        <v>32.96</v>
      </c>
      <c r="J222" s="19">
        <v>7.09</v>
      </c>
      <c r="K222" s="19">
        <v>8.01</v>
      </c>
      <c r="L222" s="19">
        <v>11.01</v>
      </c>
      <c r="M222" s="19">
        <f t="shared" si="2"/>
        <v>18.1</v>
      </c>
      <c r="N222" s="19">
        <f t="shared" si="3"/>
        <v>26.11</v>
      </c>
      <c r="O222" s="5"/>
      <c r="Q222" s="15"/>
      <c r="R222" s="6"/>
      <c r="S222" s="5"/>
      <c r="T222" s="16"/>
    </row>
    <row r="223" spans="1:20" ht="15.75">
      <c r="A223" s="5" t="s">
        <v>35</v>
      </c>
      <c r="B223" s="5">
        <v>75</v>
      </c>
      <c r="C223" s="5">
        <v>1929</v>
      </c>
      <c r="D223" s="13">
        <v>104.48</v>
      </c>
      <c r="E223" s="14">
        <f>D223/$D$9</f>
        <v>1.1438223334375979</v>
      </c>
      <c r="F223" s="14">
        <f>CONVERT(E223,"mm","in")</f>
        <v>0.045032375332188894</v>
      </c>
      <c r="G223" s="5">
        <f t="shared" si="4"/>
        <v>0.05233291846445809</v>
      </c>
      <c r="H223" s="5">
        <f t="shared" si="5"/>
        <v>0.8604980699246239</v>
      </c>
      <c r="I223" s="19">
        <v>44.13</v>
      </c>
      <c r="J223" s="19">
        <v>17.12</v>
      </c>
      <c r="K223" s="19">
        <v>6.62</v>
      </c>
      <c r="L223" s="19">
        <v>13.94</v>
      </c>
      <c r="M223" s="19">
        <f t="shared" si="2"/>
        <v>31.060000000000002</v>
      </c>
      <c r="N223" s="19">
        <f t="shared" si="3"/>
        <v>37.68</v>
      </c>
      <c r="O223" s="5"/>
      <c r="Q223" s="15"/>
      <c r="R223" s="6"/>
      <c r="S223" s="5"/>
      <c r="T223" s="16"/>
    </row>
    <row r="224" spans="1:20" ht="15.75">
      <c r="A224" s="5" t="s">
        <v>35</v>
      </c>
      <c r="B224" s="5">
        <v>76</v>
      </c>
      <c r="C224" s="5">
        <v>1930</v>
      </c>
      <c r="D224" s="13">
        <v>99.02</v>
      </c>
      <c r="E224" s="14">
        <f>D224/$D$9</f>
        <v>1.084047544573037</v>
      </c>
      <c r="F224" s="14">
        <f>CONVERT(E224,"mm","in")</f>
        <v>0.042679037187914846</v>
      </c>
      <c r="G224" s="5">
        <f t="shared" si="4"/>
        <v>0.05176497456852758</v>
      </c>
      <c r="H224" s="5">
        <f t="shared" si="5"/>
        <v>0.8244771207491935</v>
      </c>
      <c r="I224" s="19">
        <v>25.08</v>
      </c>
      <c r="J224" s="19">
        <v>7.47</v>
      </c>
      <c r="K224" s="19">
        <v>9.54</v>
      </c>
      <c r="L224" s="19">
        <v>4.72</v>
      </c>
      <c r="M224" s="19">
        <f t="shared" si="2"/>
        <v>12.19</v>
      </c>
      <c r="N224" s="19">
        <f t="shared" si="3"/>
        <v>21.729999999999997</v>
      </c>
      <c r="O224" s="5"/>
      <c r="Q224" s="15"/>
      <c r="R224" s="6"/>
      <c r="S224" s="5"/>
      <c r="T224" s="16"/>
    </row>
    <row r="225" spans="1:20" ht="15.75">
      <c r="A225" s="5" t="s">
        <v>35</v>
      </c>
      <c r="B225" s="5">
        <v>77</v>
      </c>
      <c r="C225" s="5">
        <v>1931</v>
      </c>
      <c r="D225" s="13">
        <v>96.03</v>
      </c>
      <c r="E225" s="14">
        <f>D225/$D$9</f>
        <v>1.051313731623397</v>
      </c>
      <c r="F225" s="14">
        <f>CONVERT(E225,"mm","in")</f>
        <v>0.04139030439462192</v>
      </c>
      <c r="G225" s="5">
        <f t="shared" si="4"/>
        <v>0.05119423162057046</v>
      </c>
      <c r="H225" s="5">
        <f t="shared" si="5"/>
        <v>0.8084954707668822</v>
      </c>
      <c r="I225" s="19">
        <v>36.47</v>
      </c>
      <c r="J225" s="19">
        <v>11.02</v>
      </c>
      <c r="K225" s="19">
        <v>1.95</v>
      </c>
      <c r="L225" s="19">
        <v>11.49</v>
      </c>
      <c r="M225" s="19">
        <f t="shared" si="2"/>
        <v>22.509999999999998</v>
      </c>
      <c r="N225" s="19">
        <f t="shared" si="3"/>
        <v>24.46</v>
      </c>
      <c r="O225" s="5"/>
      <c r="Q225" s="15"/>
      <c r="R225" s="6"/>
      <c r="S225" s="5"/>
      <c r="T225" s="16"/>
    </row>
    <row r="226" spans="1:20" ht="15.75">
      <c r="A226" s="5" t="s">
        <v>35</v>
      </c>
      <c r="B226" s="5">
        <v>78</v>
      </c>
      <c r="C226" s="5">
        <v>1932</v>
      </c>
      <c r="D226" s="13">
        <v>80.52</v>
      </c>
      <c r="E226" s="14">
        <f>D226/$D$9</f>
        <v>0.8815139192993431</v>
      </c>
      <c r="F226" s="14">
        <f>CONVERT(E226,"mm","in")</f>
        <v>0.03470527241335996</v>
      </c>
      <c r="G226" s="5">
        <f t="shared" si="4"/>
        <v>0.05062135665218648</v>
      </c>
      <c r="H226" s="5">
        <f t="shared" si="5"/>
        <v>0.6855855849896694</v>
      </c>
      <c r="I226" s="19">
        <v>31.09</v>
      </c>
      <c r="J226" s="19">
        <v>4.42</v>
      </c>
      <c r="K226" s="19">
        <v>6.29</v>
      </c>
      <c r="L226" s="19">
        <v>8.61</v>
      </c>
      <c r="M226" s="19">
        <f t="shared" si="2"/>
        <v>13.03</v>
      </c>
      <c r="N226" s="19">
        <f t="shared" si="3"/>
        <v>19.32</v>
      </c>
      <c r="O226" s="5"/>
      <c r="Q226" s="15"/>
      <c r="R226" s="6"/>
      <c r="S226" s="5"/>
      <c r="T226" s="16"/>
    </row>
    <row r="227" spans="1:20" ht="15.75">
      <c r="A227" s="5" t="s">
        <v>35</v>
      </c>
      <c r="B227" s="5">
        <v>79</v>
      </c>
      <c r="C227" s="5">
        <v>1933</v>
      </c>
      <c r="D227" s="13">
        <v>78.23</v>
      </c>
      <c r="E227" s="14">
        <f>D227/$D$9</f>
        <v>0.8564435408195183</v>
      </c>
      <c r="F227" s="14">
        <f>CONVERT(E227,"mm","in")</f>
        <v>0.033718249638563715</v>
      </c>
      <c r="G227" s="5">
        <f t="shared" si="4"/>
        <v>0.05004701669588485</v>
      </c>
      <c r="H227" s="5">
        <f t="shared" si="5"/>
        <v>0.6737314602278026</v>
      </c>
      <c r="I227" s="19">
        <v>34.47</v>
      </c>
      <c r="J227" s="19">
        <v>14.57</v>
      </c>
      <c r="K227" s="19">
        <v>7.29</v>
      </c>
      <c r="L227" s="19">
        <v>6.2</v>
      </c>
      <c r="M227" s="19">
        <f t="shared" si="2"/>
        <v>20.77</v>
      </c>
      <c r="N227" s="19">
        <f t="shared" si="3"/>
        <v>28.06</v>
      </c>
      <c r="O227" s="5"/>
      <c r="Q227" s="15"/>
      <c r="R227" s="6"/>
      <c r="S227" s="5"/>
      <c r="T227" s="16"/>
    </row>
    <row r="228" spans="1:20" ht="15.75">
      <c r="A228" s="5" t="s">
        <v>35</v>
      </c>
      <c r="B228" s="5">
        <v>80</v>
      </c>
      <c r="C228" s="5">
        <v>1934</v>
      </c>
      <c r="D228" s="13">
        <v>153.94</v>
      </c>
      <c r="E228" s="14">
        <f>D228/$D$9</f>
        <v>1.685298717547701</v>
      </c>
      <c r="F228" s="14">
        <f>CONVERT(E228,"mm","in")</f>
        <v>0.06635034321053941</v>
      </c>
      <c r="G228" s="5">
        <f t="shared" si="4"/>
        <v>0.04947187878303794</v>
      </c>
      <c r="H228" s="5">
        <f t="shared" si="5"/>
        <v>1.3411729015088159</v>
      </c>
      <c r="I228" s="19">
        <v>35.15</v>
      </c>
      <c r="J228" s="19">
        <v>5.16</v>
      </c>
      <c r="K228" s="19">
        <v>3.3</v>
      </c>
      <c r="L228" s="19">
        <v>12.29</v>
      </c>
      <c r="M228" s="19">
        <f t="shared" si="2"/>
        <v>17.45</v>
      </c>
      <c r="N228" s="19">
        <f t="shared" si="3"/>
        <v>20.75</v>
      </c>
      <c r="O228" s="5"/>
      <c r="Q228" s="15"/>
      <c r="R228" s="6"/>
      <c r="S228" s="5"/>
      <c r="T228" s="16"/>
    </row>
    <row r="229" spans="1:20" ht="15.75">
      <c r="A229" s="5" t="s">
        <v>35</v>
      </c>
      <c r="B229" s="5">
        <v>81</v>
      </c>
      <c r="C229" s="5">
        <v>1935</v>
      </c>
      <c r="D229" s="13">
        <v>98.13</v>
      </c>
      <c r="E229" s="14">
        <f>D229/$D$9</f>
        <v>1.0743040350328432</v>
      </c>
      <c r="F229" s="14">
        <f>CONVERT(E229,"mm","in")</f>
        <v>0.04229543445011194</v>
      </c>
      <c r="G229" s="5">
        <f t="shared" si="4"/>
        <v>0.048896609946609715</v>
      </c>
      <c r="H229" s="5">
        <f t="shared" si="5"/>
        <v>0.8649972768315511</v>
      </c>
      <c r="I229" s="19">
        <v>37.21</v>
      </c>
      <c r="J229" s="19">
        <v>12.49</v>
      </c>
      <c r="K229" s="19">
        <v>5.66</v>
      </c>
      <c r="L229" s="19">
        <v>10.12</v>
      </c>
      <c r="M229" s="19">
        <f t="shared" si="2"/>
        <v>22.61</v>
      </c>
      <c r="N229" s="19">
        <f t="shared" si="3"/>
        <v>28.269999999999996</v>
      </c>
      <c r="O229" s="5"/>
      <c r="Q229" s="15"/>
      <c r="R229" s="6"/>
      <c r="S229" s="5"/>
      <c r="T229" s="16"/>
    </row>
    <row r="230" spans="1:20" ht="15.75">
      <c r="A230" s="5" t="s">
        <v>35</v>
      </c>
      <c r="B230" s="5">
        <v>82</v>
      </c>
      <c r="C230" s="5">
        <v>1936</v>
      </c>
      <c r="D230" s="13">
        <v>109.46</v>
      </c>
      <c r="E230" s="14">
        <f>D230/$D$9</f>
        <v>1.1983421958085705</v>
      </c>
      <c r="F230" s="14">
        <f>CONVERT(E230,"mm","in")</f>
        <v>0.04717882660663663</v>
      </c>
      <c r="G230" s="5">
        <f t="shared" si="4"/>
        <v>0.04832187721888204</v>
      </c>
      <c r="H230" s="5">
        <f t="shared" si="5"/>
        <v>0.976345070224243</v>
      </c>
      <c r="I230" s="19">
        <v>35.09</v>
      </c>
      <c r="J230" s="19">
        <v>8.49</v>
      </c>
      <c r="K230" s="19">
        <v>5.41</v>
      </c>
      <c r="L230" s="19">
        <v>5.36</v>
      </c>
      <c r="M230" s="19">
        <f t="shared" si="2"/>
        <v>13.850000000000001</v>
      </c>
      <c r="N230" s="19">
        <f t="shared" si="3"/>
        <v>19.26</v>
      </c>
      <c r="O230" s="5"/>
      <c r="Q230" s="15"/>
      <c r="R230" s="6"/>
      <c r="S230" s="5"/>
      <c r="T230" s="16"/>
    </row>
    <row r="231" spans="1:20" ht="15.75">
      <c r="A231" s="5" t="s">
        <v>35</v>
      </c>
      <c r="B231" s="5">
        <v>83</v>
      </c>
      <c r="C231" s="5">
        <v>1937</v>
      </c>
      <c r="D231" s="13">
        <v>128.27</v>
      </c>
      <c r="E231" s="14">
        <f>D231/$D$9</f>
        <v>1.4042696277760403</v>
      </c>
      <c r="F231" s="14">
        <f>CONVERT(E231,"mm","in")</f>
        <v>0.05528620581795434</v>
      </c>
      <c r="G231" s="5">
        <f t="shared" si="4"/>
        <v>0.04774834763122726</v>
      </c>
      <c r="H231" s="5">
        <f t="shared" si="5"/>
        <v>1.1578663673336698</v>
      </c>
      <c r="I231" s="19">
        <v>37.65</v>
      </c>
      <c r="J231" s="19">
        <v>8.73</v>
      </c>
      <c r="K231" s="19">
        <v>11.13</v>
      </c>
      <c r="L231" s="19">
        <v>8.66</v>
      </c>
      <c r="M231" s="19">
        <f t="shared" si="2"/>
        <v>17.39</v>
      </c>
      <c r="N231" s="19">
        <f t="shared" si="3"/>
        <v>28.52</v>
      </c>
      <c r="O231" s="5"/>
      <c r="Q231" s="15"/>
      <c r="R231" s="6"/>
      <c r="S231" s="5"/>
      <c r="T231" s="16"/>
    </row>
    <row r="232" spans="1:20" ht="15.75">
      <c r="A232" s="5" t="s">
        <v>35</v>
      </c>
      <c r="B232" s="5">
        <v>84</v>
      </c>
      <c r="C232" s="5">
        <v>1938</v>
      </c>
      <c r="D232" s="13">
        <v>121.49</v>
      </c>
      <c r="E232" s="14">
        <f>D232/$D$9</f>
        <v>1.3300437910541132</v>
      </c>
      <c r="F232" s="14">
        <f>CONVERT(E232,"mm","in")</f>
        <v>0.052363928781658</v>
      </c>
      <c r="G232" s="5">
        <f t="shared" si="4"/>
        <v>0.047176688216154616</v>
      </c>
      <c r="H232" s="5">
        <f t="shared" si="5"/>
        <v>1.109953469852238</v>
      </c>
      <c r="I232" s="19">
        <v>42.77</v>
      </c>
      <c r="J232" s="19">
        <v>15.59</v>
      </c>
      <c r="K232" s="19">
        <v>5.91</v>
      </c>
      <c r="L232" s="19">
        <v>16.4</v>
      </c>
      <c r="M232" s="19">
        <f t="shared" si="2"/>
        <v>31.99</v>
      </c>
      <c r="N232" s="19">
        <f t="shared" si="3"/>
        <v>37.9</v>
      </c>
      <c r="O232" s="5"/>
      <c r="Q232" s="15"/>
      <c r="R232" s="6"/>
      <c r="S232" s="5"/>
      <c r="T232" s="16"/>
    </row>
    <row r="233" spans="1:20" ht="15.75">
      <c r="A233" s="5" t="s">
        <v>36</v>
      </c>
      <c r="B233" s="5">
        <v>85</v>
      </c>
      <c r="C233" s="5">
        <v>1939</v>
      </c>
      <c r="D233" s="13">
        <v>95.01</v>
      </c>
      <c r="E233" s="14">
        <f>D233/$D$9</f>
        <v>1.0401470128245232</v>
      </c>
      <c r="F233" s="14">
        <f>CONVERT(E233,"mm","in")</f>
        <v>0.04095066979624107</v>
      </c>
      <c r="G233" s="5">
        <f t="shared" si="4"/>
        <v>0.046607566005263834</v>
      </c>
      <c r="H233" s="5">
        <f t="shared" si="5"/>
        <v>0.8786270836716966</v>
      </c>
      <c r="I233" s="19">
        <v>38.05</v>
      </c>
      <c r="J233" s="19">
        <v>11.41</v>
      </c>
      <c r="K233" s="19">
        <v>9.41</v>
      </c>
      <c r="L233" s="19">
        <v>14.28</v>
      </c>
      <c r="M233" s="19">
        <f t="shared" si="2"/>
        <v>25.689999999999998</v>
      </c>
      <c r="N233" s="19">
        <f t="shared" si="3"/>
        <v>35.1</v>
      </c>
      <c r="O233" s="5"/>
      <c r="Q233" s="15"/>
      <c r="R233" s="6"/>
      <c r="S233" s="5"/>
      <c r="T233" s="16"/>
    </row>
    <row r="234" spans="1:20" ht="15.75">
      <c r="A234" s="5" t="s">
        <v>36</v>
      </c>
      <c r="B234" s="5">
        <v>86</v>
      </c>
      <c r="C234" s="5">
        <v>1940</v>
      </c>
      <c r="D234" s="13">
        <v>91</v>
      </c>
      <c r="E234" s="14">
        <f>D234/$D$9</f>
        <v>0.9962464810760088</v>
      </c>
      <c r="F234" s="14">
        <f>CONVERT(E234,"mm","in")</f>
        <v>0.039222302404567276</v>
      </c>
      <c r="G234" s="5">
        <f t="shared" si="4"/>
        <v>0.04604164803106414</v>
      </c>
      <c r="H234" s="5">
        <f t="shared" si="5"/>
        <v>0.8518874558552753</v>
      </c>
      <c r="I234" s="19">
        <v>30.6</v>
      </c>
      <c r="J234" s="19">
        <v>10.56</v>
      </c>
      <c r="K234" s="19">
        <v>3.46</v>
      </c>
      <c r="L234" s="19">
        <v>8.79</v>
      </c>
      <c r="M234" s="19">
        <f t="shared" si="2"/>
        <v>19.35</v>
      </c>
      <c r="N234" s="19">
        <f t="shared" si="3"/>
        <v>22.81</v>
      </c>
      <c r="O234" s="5"/>
      <c r="Q234" s="15"/>
      <c r="R234" s="6"/>
      <c r="S234" s="5"/>
      <c r="T234" s="16"/>
    </row>
    <row r="235" spans="1:20" ht="15.75">
      <c r="A235" s="5" t="s">
        <v>36</v>
      </c>
      <c r="B235" s="5">
        <v>87</v>
      </c>
      <c r="C235" s="5">
        <v>1941</v>
      </c>
      <c r="D235" s="13">
        <v>86</v>
      </c>
      <c r="E235" s="14">
        <f>D235/$D$9</f>
        <v>0.9415076634344698</v>
      </c>
      <c r="F235" s="14">
        <f>CONVERT(E235,"mm","in")</f>
        <v>0.03706723084387676</v>
      </c>
      <c r="G235" s="5">
        <f t="shared" si="4"/>
        <v>0.045479601326519514</v>
      </c>
      <c r="H235" s="5">
        <f t="shared" si="5"/>
        <v>0.8150298103484598</v>
      </c>
      <c r="I235" s="19">
        <v>42.87</v>
      </c>
      <c r="J235" s="19">
        <v>9.61</v>
      </c>
      <c r="K235" s="19">
        <v>4.46</v>
      </c>
      <c r="L235" s="19">
        <v>13.07</v>
      </c>
      <c r="M235" s="19">
        <f t="shared" si="2"/>
        <v>22.68</v>
      </c>
      <c r="N235" s="19">
        <f t="shared" si="3"/>
        <v>27.14</v>
      </c>
      <c r="O235" s="5"/>
      <c r="Q235" s="15"/>
      <c r="R235" s="6"/>
      <c r="S235" s="5"/>
      <c r="T235" s="16"/>
    </row>
    <row r="236" spans="1:20" ht="15.75">
      <c r="A236" s="5" t="s">
        <v>37</v>
      </c>
      <c r="B236" s="5">
        <v>88</v>
      </c>
      <c r="C236" s="5">
        <v>1942</v>
      </c>
      <c r="D236" s="13">
        <v>68.25</v>
      </c>
      <c r="E236" s="14">
        <f>D236/$D$9</f>
        <v>0.7471848608070065</v>
      </c>
      <c r="F236" s="14">
        <f>CONVERT(E236,"mm","in")</f>
        <v>0.029416726803425455</v>
      </c>
      <c r="G236" s="5">
        <f t="shared" si="4"/>
        <v>0.04492209292232019</v>
      </c>
      <c r="H236" s="5">
        <f t="shared" si="5"/>
        <v>0.654838741692049</v>
      </c>
      <c r="I236" s="19">
        <v>42.38</v>
      </c>
      <c r="J236" s="19">
        <v>11.01</v>
      </c>
      <c r="K236" s="19">
        <v>6.73</v>
      </c>
      <c r="L236" s="19">
        <v>11.44</v>
      </c>
      <c r="M236" s="19">
        <f t="shared" si="2"/>
        <v>22.45</v>
      </c>
      <c r="N236" s="19">
        <f t="shared" si="3"/>
        <v>29.18</v>
      </c>
      <c r="O236" s="5"/>
      <c r="Q236" s="15"/>
      <c r="R236" s="6"/>
      <c r="S236" s="5"/>
      <c r="T236" s="16"/>
    </row>
    <row r="237" spans="1:20" ht="15.75">
      <c r="A237" s="5" t="s">
        <v>37</v>
      </c>
      <c r="B237" s="5">
        <v>89</v>
      </c>
      <c r="C237" s="5">
        <v>1943</v>
      </c>
      <c r="D237" s="13">
        <v>65.12</v>
      </c>
      <c r="E237" s="14">
        <f>D237/$D$9</f>
        <v>0.7129183609634032</v>
      </c>
      <c r="F237" s="14">
        <f>CONVERT(E237,"mm","in")</f>
        <v>0.0280676520064332</v>
      </c>
      <c r="G237" s="5">
        <f t="shared" si="4"/>
        <v>0.04436978985074802</v>
      </c>
      <c r="H237" s="5">
        <f t="shared" si="5"/>
        <v>0.6325847406726001</v>
      </c>
      <c r="I237" s="19">
        <v>35.54</v>
      </c>
      <c r="J237" s="19">
        <v>18.47</v>
      </c>
      <c r="K237" s="19">
        <v>4.22</v>
      </c>
      <c r="L237" s="19">
        <v>7.79</v>
      </c>
      <c r="M237" s="19">
        <f t="shared" si="2"/>
        <v>26.259999999999998</v>
      </c>
      <c r="N237" s="19">
        <f t="shared" si="3"/>
        <v>30.479999999999997</v>
      </c>
      <c r="O237" s="5"/>
      <c r="Q237" s="15"/>
      <c r="R237" s="6"/>
      <c r="S237" s="5"/>
      <c r="T237" s="16"/>
    </row>
    <row r="238" spans="1:20" ht="15.75">
      <c r="A238" s="5" t="s">
        <v>37</v>
      </c>
      <c r="B238" s="5">
        <v>90</v>
      </c>
      <c r="C238" s="5">
        <v>1944</v>
      </c>
      <c r="D238" s="13">
        <v>60.83</v>
      </c>
      <c r="E238" s="14">
        <f>D238/$D$9</f>
        <v>0.6659524554269628</v>
      </c>
      <c r="F238" s="14">
        <f>CONVERT(E238,"mm","in")</f>
        <v>0.02621860060736074</v>
      </c>
      <c r="G238" s="5">
        <f t="shared" si="4"/>
        <v>0.04382335914453961</v>
      </c>
      <c r="H238" s="5">
        <f t="shared" si="5"/>
        <v>0.5982791168720251</v>
      </c>
      <c r="I238" s="19">
        <v>40.73</v>
      </c>
      <c r="J238" s="19">
        <v>19.78</v>
      </c>
      <c r="K238" s="19">
        <v>5.35</v>
      </c>
      <c r="L238" s="19">
        <v>10.28</v>
      </c>
      <c r="M238" s="19">
        <f t="shared" si="2"/>
        <v>30.060000000000002</v>
      </c>
      <c r="N238" s="19">
        <f t="shared" si="3"/>
        <v>35.410000000000004</v>
      </c>
      <c r="O238" s="5"/>
      <c r="Q238" s="15"/>
      <c r="R238" s="6"/>
      <c r="S238" s="5"/>
      <c r="T238" s="16"/>
    </row>
    <row r="239" spans="1:20" ht="15.75">
      <c r="A239" s="5" t="s">
        <v>37</v>
      </c>
      <c r="B239" s="5">
        <v>91</v>
      </c>
      <c r="C239" s="5">
        <v>1945</v>
      </c>
      <c r="D239" s="13">
        <v>93.9</v>
      </c>
      <c r="E239" s="14">
        <f>D239/$D$9</f>
        <v>1.0279949953081013</v>
      </c>
      <c r="F239" s="14">
        <f>CONVERT(E239,"mm","in")</f>
        <v>0.04047224390976777</v>
      </c>
      <c r="G239" s="5">
        <f t="shared" si="4"/>
        <v>0.04328346783552206</v>
      </c>
      <c r="H239" s="5">
        <f t="shared" si="5"/>
        <v>0.9350508619956934</v>
      </c>
      <c r="I239" s="19">
        <v>48.01</v>
      </c>
      <c r="J239" s="19">
        <v>15.64</v>
      </c>
      <c r="K239" s="19">
        <v>3</v>
      </c>
      <c r="L239" s="19">
        <v>15.69</v>
      </c>
      <c r="M239" s="19">
        <f t="shared" si="2"/>
        <v>31.33</v>
      </c>
      <c r="N239" s="19">
        <f t="shared" si="3"/>
        <v>34.33</v>
      </c>
      <c r="O239" s="5"/>
      <c r="Q239" s="15"/>
      <c r="R239" s="6"/>
      <c r="S239" s="5"/>
      <c r="T239" s="16"/>
    </row>
    <row r="240" spans="1:20" ht="15.75">
      <c r="A240" s="5" t="s">
        <v>37</v>
      </c>
      <c r="B240" s="5">
        <v>92</v>
      </c>
      <c r="C240" s="5">
        <v>1946</v>
      </c>
      <c r="D240" s="13">
        <v>103.82</v>
      </c>
      <c r="E240" s="14">
        <f>D240/$D$9</f>
        <v>1.1365968095089145</v>
      </c>
      <c r="F240" s="14">
        <f>CONVERT(E240,"mm","in")</f>
        <v>0.04474790588617773</v>
      </c>
      <c r="G240" s="5">
        <f t="shared" si="4"/>
        <v>0.042750782956431976</v>
      </c>
      <c r="H240" s="5">
        <f t="shared" si="5"/>
        <v>1.046715470258897</v>
      </c>
      <c r="I240" s="19">
        <v>35.46</v>
      </c>
      <c r="J240" s="19">
        <v>11.59</v>
      </c>
      <c r="K240" s="19">
        <v>6.5</v>
      </c>
      <c r="L240" s="19">
        <v>10.62</v>
      </c>
      <c r="M240" s="19">
        <f t="shared" si="2"/>
        <v>22.21</v>
      </c>
      <c r="N240" s="19">
        <f t="shared" si="3"/>
        <v>28.71</v>
      </c>
      <c r="O240" s="5"/>
      <c r="Q240" s="15"/>
      <c r="R240" s="6"/>
      <c r="S240" s="5"/>
      <c r="T240" s="16"/>
    </row>
    <row r="241" spans="1:20" ht="15.75">
      <c r="A241" s="5" t="s">
        <v>37</v>
      </c>
      <c r="B241" s="5">
        <v>93</v>
      </c>
      <c r="C241" s="5">
        <v>1947</v>
      </c>
      <c r="D241" s="13">
        <v>124.49</v>
      </c>
      <c r="E241" s="14">
        <f>D241/$D$9</f>
        <v>1.3628870816390366</v>
      </c>
      <c r="F241" s="14">
        <f>CONVERT(E241,"mm","in")</f>
        <v>0.05365697171807231</v>
      </c>
      <c r="G241" s="5">
        <f t="shared" si="4"/>
        <v>0.04222597153841434</v>
      </c>
      <c r="H241" s="5">
        <f t="shared" si="5"/>
        <v>1.2707101758276613</v>
      </c>
      <c r="I241" s="19">
        <v>36.9</v>
      </c>
      <c r="J241" s="19">
        <v>11.51</v>
      </c>
      <c r="K241" s="19">
        <v>3.7</v>
      </c>
      <c r="L241" s="19">
        <v>13.48</v>
      </c>
      <c r="M241" s="19">
        <f t="shared" si="2"/>
        <v>24.990000000000002</v>
      </c>
      <c r="N241" s="19">
        <f t="shared" si="3"/>
        <v>28.69</v>
      </c>
      <c r="O241" s="5"/>
      <c r="Q241" s="15"/>
      <c r="R241" s="6"/>
      <c r="S241" s="5"/>
      <c r="T241" s="16"/>
    </row>
    <row r="242" spans="1:20" ht="15.75">
      <c r="A242" s="5" t="s">
        <v>37</v>
      </c>
      <c r="B242" s="5">
        <v>94</v>
      </c>
      <c r="C242" s="5">
        <v>1948</v>
      </c>
      <c r="D242" s="13">
        <v>114.16</v>
      </c>
      <c r="E242" s="14">
        <f>D242/$D$9</f>
        <v>1.249796684391617</v>
      </c>
      <c r="F242" s="14">
        <f>CONVERT(E242,"mm","in")</f>
        <v>0.04920459387368571</v>
      </c>
      <c r="G242" s="5">
        <f t="shared" si="4"/>
        <v>0.04170970061352364</v>
      </c>
      <c r="H242" s="5">
        <f t="shared" si="5"/>
        <v>1.1796918498554743</v>
      </c>
      <c r="I242" s="19">
        <v>41.36</v>
      </c>
      <c r="J242" s="19">
        <v>10.68</v>
      </c>
      <c r="K242" s="19">
        <v>6.79</v>
      </c>
      <c r="L242" s="19">
        <v>14.7</v>
      </c>
      <c r="M242" s="19">
        <f t="shared" si="2"/>
        <v>25.38</v>
      </c>
      <c r="N242" s="19">
        <f t="shared" si="3"/>
        <v>32.17</v>
      </c>
      <c r="O242" s="5"/>
      <c r="Q242" s="15"/>
      <c r="R242" s="6"/>
      <c r="S242" s="5"/>
      <c r="T242" s="16"/>
    </row>
    <row r="243" spans="1:20" ht="15.75">
      <c r="A243" s="5" t="s">
        <v>37</v>
      </c>
      <c r="B243" s="5">
        <v>95</v>
      </c>
      <c r="C243" s="5">
        <v>1949</v>
      </c>
      <c r="D243" s="13">
        <v>119.07</v>
      </c>
      <c r="E243" s="14">
        <f>D243/$D$9</f>
        <v>1.3035502033156083</v>
      </c>
      <c r="F243" s="14">
        <f>CONVERT(E243,"mm","in")</f>
        <v>0.05132087414628379</v>
      </c>
      <c r="G243" s="5">
        <f t="shared" si="4"/>
        <v>0.04120263721426909</v>
      </c>
      <c r="H243" s="5">
        <f t="shared" si="5"/>
        <v>1.2455725559360702</v>
      </c>
      <c r="I243" s="19">
        <v>45.53</v>
      </c>
      <c r="J243" s="19">
        <v>9.09</v>
      </c>
      <c r="K243" s="19">
        <v>12.32</v>
      </c>
      <c r="L243" s="19">
        <v>11.87</v>
      </c>
      <c r="M243" s="19">
        <f t="shared" si="2"/>
        <v>20.96</v>
      </c>
      <c r="N243" s="19">
        <f t="shared" si="3"/>
        <v>33.28</v>
      </c>
      <c r="O243" s="5"/>
      <c r="Q243" s="15"/>
      <c r="R243" s="6"/>
      <c r="S243" s="5"/>
      <c r="T243" s="16"/>
    </row>
    <row r="244" spans="1:20" ht="15.75">
      <c r="A244" s="5" t="s">
        <v>37</v>
      </c>
      <c r="B244" s="5">
        <v>96</v>
      </c>
      <c r="C244" s="5">
        <v>1950</v>
      </c>
      <c r="D244" s="13">
        <v>138</v>
      </c>
      <c r="E244" s="14">
        <f>D244/$D$9</f>
        <v>1.5107913669064748</v>
      </c>
      <c r="F244" s="14">
        <f>CONVERT(E244,"mm","in")</f>
        <v>0.05947997507505806</v>
      </c>
      <c r="G244" s="5">
        <f t="shared" si="4"/>
        <v>0.040705448373159925</v>
      </c>
      <c r="H244" s="5">
        <f t="shared" si="5"/>
        <v>1.4612288391909116</v>
      </c>
      <c r="I244" s="19">
        <v>42.99</v>
      </c>
      <c r="J244" s="19">
        <v>8.1</v>
      </c>
      <c r="K244" s="19">
        <v>16.33</v>
      </c>
      <c r="L244" s="19">
        <v>11.06</v>
      </c>
      <c r="M244" s="19">
        <f t="shared" si="2"/>
        <v>19.16</v>
      </c>
      <c r="N244" s="19">
        <f t="shared" si="3"/>
        <v>35.49</v>
      </c>
      <c r="O244" s="5"/>
      <c r="Q244" s="15"/>
      <c r="R244" s="6"/>
      <c r="S244" s="5"/>
      <c r="T244" s="16"/>
    </row>
    <row r="245" spans="1:20" ht="15.75">
      <c r="A245" s="5" t="s">
        <v>37</v>
      </c>
      <c r="B245" s="5">
        <v>97</v>
      </c>
      <c r="C245" s="5">
        <v>1951</v>
      </c>
      <c r="D245" s="13">
        <v>119</v>
      </c>
      <c r="E245" s="14">
        <f>D245/$D$9</f>
        <v>1.3027838598686268</v>
      </c>
      <c r="F245" s="14">
        <f>CONVERT(E245,"mm","in")</f>
        <v>0.05129070314443413</v>
      </c>
      <c r="G245" s="5">
        <f t="shared" si="4"/>
        <v>0.040218801122250625</v>
      </c>
      <c r="H245" s="5">
        <f t="shared" si="5"/>
        <v>1.2752916972469897</v>
      </c>
      <c r="I245" s="19">
        <v>38.39</v>
      </c>
      <c r="J245" s="19">
        <v>9.25</v>
      </c>
      <c r="K245" s="19">
        <v>8.16</v>
      </c>
      <c r="L245" s="19">
        <v>13.35</v>
      </c>
      <c r="M245" s="19">
        <f t="shared" si="2"/>
        <v>22.6</v>
      </c>
      <c r="N245" s="19">
        <f t="shared" si="3"/>
        <v>30.759999999999998</v>
      </c>
      <c r="O245" s="5"/>
      <c r="Q245" s="15"/>
      <c r="R245" s="6"/>
      <c r="S245" s="5"/>
      <c r="T245" s="16"/>
    </row>
    <row r="246" spans="1:20" ht="15.75">
      <c r="A246" s="5" t="s">
        <v>37</v>
      </c>
      <c r="B246" s="5">
        <v>98</v>
      </c>
      <c r="C246" s="5">
        <v>1952</v>
      </c>
      <c r="D246" s="13">
        <v>128.02</v>
      </c>
      <c r="E246" s="14">
        <f>D246/$D$9</f>
        <v>1.4015326868939633</v>
      </c>
      <c r="F246" s="14">
        <f>CONVERT(E246,"mm","in")</f>
        <v>0.055178452239919816</v>
      </c>
      <c r="G246" s="5">
        <f t="shared" si="4"/>
        <v>0.03974336249314092</v>
      </c>
      <c r="H246" s="5">
        <f t="shared" si="5"/>
        <v>1.3883689949345064</v>
      </c>
      <c r="I246" s="19">
        <v>33.86</v>
      </c>
      <c r="J246" s="19">
        <v>12.5</v>
      </c>
      <c r="K246" s="19">
        <v>5.94</v>
      </c>
      <c r="L246" s="19">
        <v>10.55</v>
      </c>
      <c r="M246" s="19">
        <f t="shared" si="2"/>
        <v>23.05</v>
      </c>
      <c r="N246" s="19">
        <f t="shared" si="3"/>
        <v>28.990000000000002</v>
      </c>
      <c r="O246" s="5"/>
      <c r="Q246" s="15"/>
      <c r="R246" s="6"/>
      <c r="S246" s="5"/>
      <c r="T246" s="16"/>
    </row>
    <row r="247" spans="1:20" ht="15.75">
      <c r="A247" s="5" t="s">
        <v>37</v>
      </c>
      <c r="B247" s="5">
        <v>99</v>
      </c>
      <c r="C247" s="5">
        <v>1953</v>
      </c>
      <c r="D247" s="13">
        <v>136.01</v>
      </c>
      <c r="E247" s="14">
        <f>D247/$D$9</f>
        <v>1.4890053174851423</v>
      </c>
      <c r="F247" s="14">
        <f>CONVERT(E247,"mm","in")</f>
        <v>0.058622256593903244</v>
      </c>
      <c r="G247" s="5">
        <f t="shared" si="4"/>
        <v>0.039279799517885294</v>
      </c>
      <c r="H247" s="5">
        <f t="shared" si="5"/>
        <v>1.4924275916227816</v>
      </c>
      <c r="I247" s="19">
        <v>26.09</v>
      </c>
      <c r="J247" s="19">
        <v>10.64</v>
      </c>
      <c r="K247" s="19">
        <v>5.37</v>
      </c>
      <c r="L247" s="19">
        <v>7.43</v>
      </c>
      <c r="M247" s="19">
        <f t="shared" si="2"/>
        <v>18.07</v>
      </c>
      <c r="N247" s="19">
        <f t="shared" si="3"/>
        <v>23.44</v>
      </c>
      <c r="O247" s="5"/>
      <c r="Q247" s="15"/>
      <c r="R247" s="6"/>
      <c r="S247" s="5"/>
      <c r="T247" s="16"/>
    </row>
    <row r="248" spans="1:20" ht="15.75">
      <c r="A248" s="5" t="s">
        <v>37</v>
      </c>
      <c r="B248" s="5">
        <v>100</v>
      </c>
      <c r="C248" s="5">
        <v>1954</v>
      </c>
      <c r="D248" s="13">
        <v>82</v>
      </c>
      <c r="E248" s="14">
        <f>D248/$D$9</f>
        <v>0.8977166093212386</v>
      </c>
      <c r="F248" s="14">
        <f>CONVERT(E248,"mm","in")</f>
        <v>0.03534317359532436</v>
      </c>
      <c r="G248" s="5">
        <f t="shared" si="4"/>
        <v>0.038828779228538224</v>
      </c>
      <c r="H248" s="5">
        <f t="shared" si="5"/>
        <v>0.9102313875824345</v>
      </c>
      <c r="I248" s="19">
        <v>29.7</v>
      </c>
      <c r="J248" s="19">
        <v>9.14</v>
      </c>
      <c r="K248" s="19">
        <v>4.54</v>
      </c>
      <c r="L248" s="19">
        <v>10.34</v>
      </c>
      <c r="M248" s="19">
        <f t="shared" si="2"/>
        <v>19.48</v>
      </c>
      <c r="N248" s="19">
        <f t="shared" si="3"/>
        <v>24.02</v>
      </c>
      <c r="O248" s="5"/>
      <c r="Q248" s="15"/>
      <c r="R248" s="6"/>
      <c r="S248" s="5"/>
      <c r="T248" s="16"/>
    </row>
    <row r="249" spans="1:20" ht="15.75">
      <c r="A249" s="5" t="s">
        <v>38</v>
      </c>
      <c r="B249" s="5">
        <v>101</v>
      </c>
      <c r="C249" s="5">
        <v>1955</v>
      </c>
      <c r="D249" s="13">
        <v>99.01</v>
      </c>
      <c r="E249" s="14">
        <f>D249/$D$9</f>
        <v>1.0839380669377543</v>
      </c>
      <c r="F249" s="14">
        <f>CONVERT(E249,"mm","in")</f>
        <v>0.04267472704479348</v>
      </c>
      <c r="G249" s="5">
        <f t="shared" si="4"/>
        <v>0.038390968658063684</v>
      </c>
      <c r="H249" s="5">
        <f t="shared" si="5"/>
        <v>1.1115824511979338</v>
      </c>
      <c r="I249" s="19">
        <v>37.17</v>
      </c>
      <c r="J249" s="19">
        <v>8.48</v>
      </c>
      <c r="K249" s="19">
        <v>6.61</v>
      </c>
      <c r="L249" s="19">
        <v>10.31</v>
      </c>
      <c r="M249" s="19">
        <f t="shared" si="2"/>
        <v>18.79</v>
      </c>
      <c r="N249" s="19">
        <f t="shared" si="3"/>
        <v>25.4</v>
      </c>
      <c r="O249" s="5"/>
      <c r="Q249" s="15"/>
      <c r="R249" s="6"/>
      <c r="S249" s="5"/>
      <c r="T249" s="16"/>
    </row>
    <row r="250" spans="1:20" ht="15.75">
      <c r="A250" s="5" t="s">
        <v>38</v>
      </c>
      <c r="B250" s="5">
        <v>102</v>
      </c>
      <c r="C250" s="5">
        <v>1956</v>
      </c>
      <c r="D250" s="13">
        <v>96</v>
      </c>
      <c r="E250" s="14">
        <f>D250/$D$9</f>
        <v>1.0509852987175476</v>
      </c>
      <c r="F250" s="14">
        <f>CONVERT(E250,"mm","in")</f>
        <v>0.04137737396525778</v>
      </c>
      <c r="G250" s="5">
        <f t="shared" si="4"/>
        <v>0.03796703483806141</v>
      </c>
      <c r="H250" s="5">
        <f t="shared" si="5"/>
        <v>1.0898236889381088</v>
      </c>
      <c r="I250" s="19">
        <v>27.3</v>
      </c>
      <c r="J250" s="19">
        <v>6.34</v>
      </c>
      <c r="K250" s="19">
        <v>3.36</v>
      </c>
      <c r="L250" s="19">
        <v>11.5</v>
      </c>
      <c r="M250" s="19">
        <f t="shared" si="2"/>
        <v>17.84</v>
      </c>
      <c r="N250" s="19">
        <f t="shared" si="3"/>
        <v>21.2</v>
      </c>
      <c r="O250" s="5"/>
      <c r="Q250" s="15"/>
      <c r="R250" s="6"/>
      <c r="S250" s="5"/>
      <c r="T250" s="16"/>
    </row>
    <row r="251" spans="1:20" ht="15.75">
      <c r="A251" s="5" t="s">
        <v>38</v>
      </c>
      <c r="B251" s="5">
        <v>103</v>
      </c>
      <c r="C251" s="5">
        <v>1957</v>
      </c>
      <c r="D251" s="13">
        <v>97</v>
      </c>
      <c r="E251" s="14">
        <f>D251/$D$9</f>
        <v>1.0619330622458556</v>
      </c>
      <c r="F251" s="14">
        <f>CONVERT(E251,"mm","in")</f>
        <v>0.04180838827739589</v>
      </c>
      <c r="G251" s="5">
        <f t="shared" si="4"/>
        <v>0.037557644800585877</v>
      </c>
      <c r="H251" s="5">
        <f t="shared" si="5"/>
        <v>1.1131791809465035</v>
      </c>
      <c r="I251" s="19">
        <v>41.64</v>
      </c>
      <c r="J251" s="19">
        <v>12.98</v>
      </c>
      <c r="K251" s="19">
        <v>6.1</v>
      </c>
      <c r="L251" s="19">
        <v>13.08</v>
      </c>
      <c r="M251" s="19">
        <f t="shared" si="2"/>
        <v>26.060000000000002</v>
      </c>
      <c r="N251" s="19">
        <f t="shared" si="3"/>
        <v>32.16</v>
      </c>
      <c r="O251" s="5"/>
      <c r="Q251" s="15"/>
      <c r="R251" s="6"/>
      <c r="S251" s="5"/>
      <c r="T251" s="16"/>
    </row>
    <row r="252" spans="1:20" ht="15.75">
      <c r="A252" s="5" t="s">
        <v>38</v>
      </c>
      <c r="B252" s="5">
        <v>104</v>
      </c>
      <c r="C252" s="5">
        <v>1958</v>
      </c>
      <c r="D252" s="13">
        <v>68</v>
      </c>
      <c r="E252" s="14">
        <f>D252/$D$9</f>
        <v>0.7444479199249296</v>
      </c>
      <c r="F252" s="14">
        <f>CONVERT(E252,"mm","in")</f>
        <v>0.02930897322539093</v>
      </c>
      <c r="G252" s="5">
        <f t="shared" si="4"/>
        <v>0.03716346557723682</v>
      </c>
      <c r="H252" s="5">
        <f t="shared" si="5"/>
        <v>0.7886501640832742</v>
      </c>
      <c r="I252" s="19">
        <v>36.63</v>
      </c>
      <c r="J252" s="19">
        <v>8.02</v>
      </c>
      <c r="K252" s="19">
        <v>6.86</v>
      </c>
      <c r="L252" s="19">
        <v>17.94</v>
      </c>
      <c r="M252" s="19">
        <f t="shared" si="2"/>
        <v>25.96</v>
      </c>
      <c r="N252" s="19">
        <f t="shared" si="3"/>
        <v>32.82</v>
      </c>
      <c r="O252" s="5"/>
      <c r="Q252" s="15"/>
      <c r="R252" s="6"/>
      <c r="S252" s="5"/>
      <c r="T252" s="16"/>
    </row>
    <row r="253" spans="1:20" ht="15.75">
      <c r="A253" s="5" t="s">
        <v>38</v>
      </c>
      <c r="B253" s="5">
        <v>105</v>
      </c>
      <c r="C253" s="5">
        <v>1959</v>
      </c>
      <c r="D253" s="13">
        <v>66.01</v>
      </c>
      <c r="E253" s="14">
        <f>D253/$D$9</f>
        <v>0.7226618705035972</v>
      </c>
      <c r="F253" s="14">
        <f>CONVERT(E253,"mm","in")</f>
        <v>0.028451254744236112</v>
      </c>
      <c r="G253" s="5">
        <f t="shared" si="4"/>
        <v>0.036785164200978215</v>
      </c>
      <c r="H253" s="5">
        <f t="shared" si="5"/>
        <v>0.7734437336963014</v>
      </c>
      <c r="I253" s="19">
        <v>36.58</v>
      </c>
      <c r="J253" s="19">
        <v>13.11</v>
      </c>
      <c r="K253" s="19">
        <v>6.16</v>
      </c>
      <c r="L253" s="19">
        <v>5.07</v>
      </c>
      <c r="M253" s="19">
        <f t="shared" si="2"/>
        <v>18.18</v>
      </c>
      <c r="N253" s="19">
        <f t="shared" si="3"/>
        <v>24.34</v>
      </c>
      <c r="O253" s="5"/>
      <c r="Q253" s="15"/>
      <c r="R253" s="6"/>
      <c r="S253" s="5"/>
      <c r="T253" s="16"/>
    </row>
    <row r="254" spans="1:20" ht="15.75">
      <c r="A254" s="5" t="s">
        <v>38</v>
      </c>
      <c r="B254" s="5">
        <v>106</v>
      </c>
      <c r="C254" s="5">
        <v>1960</v>
      </c>
      <c r="D254" s="13">
        <v>54</v>
      </c>
      <c r="E254" s="14">
        <f>D254/$D$9</f>
        <v>0.5911792305286205</v>
      </c>
      <c r="F254" s="14">
        <f>CONVERT(E254,"mm","in")</f>
        <v>0.023274772855457503</v>
      </c>
      <c r="G254" s="5">
        <f t="shared" si="4"/>
        <v>0.036423407703409794</v>
      </c>
      <c r="H254" s="5">
        <f t="shared" si="5"/>
        <v>0.6390059119393879</v>
      </c>
      <c r="I254" s="19">
        <v>32.86</v>
      </c>
      <c r="J254" s="19">
        <v>9.39</v>
      </c>
      <c r="K254" s="19">
        <v>6.69</v>
      </c>
      <c r="L254" s="19">
        <v>10.32</v>
      </c>
      <c r="M254" s="19">
        <f t="shared" si="2"/>
        <v>19.71</v>
      </c>
      <c r="N254" s="19">
        <f t="shared" si="3"/>
        <v>26.400000000000002</v>
      </c>
      <c r="O254" s="5"/>
      <c r="Q254" s="15"/>
      <c r="R254" s="6"/>
      <c r="S254" s="5"/>
      <c r="T254" s="16"/>
    </row>
    <row r="255" spans="1:20" ht="15.75">
      <c r="A255" s="5" t="s">
        <v>38</v>
      </c>
      <c r="B255" s="5">
        <v>107</v>
      </c>
      <c r="C255" s="5">
        <v>1961</v>
      </c>
      <c r="D255" s="13">
        <v>62</v>
      </c>
      <c r="E255" s="14">
        <f>D255/$D$9</f>
        <v>0.6787613387550829</v>
      </c>
      <c r="F255" s="14">
        <f>CONVERT(E255,"mm","in")</f>
        <v>0.02672288735256232</v>
      </c>
      <c r="G255" s="5">
        <f t="shared" si="4"/>
        <v>0.03607886311681341</v>
      </c>
      <c r="H255" s="5">
        <f t="shared" si="5"/>
        <v>0.7406798619468962</v>
      </c>
      <c r="I255" s="19">
        <v>42.1</v>
      </c>
      <c r="J255" s="19">
        <v>15.76</v>
      </c>
      <c r="K255" s="19">
        <v>4.31</v>
      </c>
      <c r="L255" s="19">
        <v>10.54</v>
      </c>
      <c r="M255" s="19">
        <f t="shared" si="2"/>
        <v>26.299999999999997</v>
      </c>
      <c r="N255" s="19">
        <f t="shared" si="3"/>
        <v>30.61</v>
      </c>
      <c r="O255" s="5"/>
      <c r="Q255" s="15"/>
      <c r="R255" s="6"/>
      <c r="S255" s="5"/>
      <c r="T255" s="16"/>
    </row>
    <row r="256" spans="1:20" ht="15.75">
      <c r="A256" s="5" t="s">
        <v>38</v>
      </c>
      <c r="B256" s="5">
        <v>108</v>
      </c>
      <c r="C256" s="5">
        <v>1962</v>
      </c>
      <c r="D256" s="13">
        <v>80</v>
      </c>
      <c r="E256" s="14">
        <f>D256/$D$9</f>
        <v>0.8758210822646231</v>
      </c>
      <c r="F256" s="14">
        <f>CONVERT(E256,"mm","in")</f>
        <v>0.03448114497104815</v>
      </c>
      <c r="G256" s="5">
        <f t="shared" si="4"/>
        <v>0.035752197473470915</v>
      </c>
      <c r="H256" s="5">
        <f t="shared" si="5"/>
        <v>0.9644482691346198</v>
      </c>
      <c r="I256" s="19">
        <v>37.98</v>
      </c>
      <c r="J256" s="19">
        <v>10.48</v>
      </c>
      <c r="K256" s="19">
        <v>9.31</v>
      </c>
      <c r="L256" s="19">
        <v>14.61</v>
      </c>
      <c r="M256" s="19">
        <f t="shared" si="2"/>
        <v>25.09</v>
      </c>
      <c r="N256" s="19">
        <f t="shared" si="3"/>
        <v>34.4</v>
      </c>
      <c r="O256" s="5"/>
      <c r="Q256" s="15"/>
      <c r="R256" s="6"/>
      <c r="S256" s="5"/>
      <c r="T256" s="16"/>
    </row>
    <row r="257" spans="1:20" ht="15.75">
      <c r="A257" s="5" t="s">
        <v>38</v>
      </c>
      <c r="B257" s="5">
        <v>109</v>
      </c>
      <c r="C257" s="5">
        <v>1963</v>
      </c>
      <c r="D257" s="13">
        <v>44</v>
      </c>
      <c r="E257" s="14">
        <f>D257/$D$9</f>
        <v>0.4817015952455427</v>
      </c>
      <c r="F257" s="14">
        <f>CONVERT(E257,"mm","in")</f>
        <v>0.018964629734076484</v>
      </c>
      <c r="G257" s="5">
        <f t="shared" si="4"/>
        <v>0.035444077804982044</v>
      </c>
      <c r="H257" s="5">
        <f t="shared" si="5"/>
        <v>0.5350577842206069</v>
      </c>
      <c r="I257" s="19">
        <v>26.89</v>
      </c>
      <c r="J257" s="19">
        <v>9.96</v>
      </c>
      <c r="K257" s="19">
        <v>2.32</v>
      </c>
      <c r="L257" s="19">
        <v>10.13</v>
      </c>
      <c r="M257" s="19">
        <f t="shared" si="2"/>
        <v>20.090000000000003</v>
      </c>
      <c r="N257" s="19">
        <f t="shared" si="3"/>
        <v>22.410000000000004</v>
      </c>
      <c r="O257" s="5"/>
      <c r="Q257" s="15"/>
      <c r="R257" s="6"/>
      <c r="S257" s="5"/>
      <c r="T257" s="16"/>
    </row>
    <row r="258" spans="1:20" ht="15.75">
      <c r="A258" s="5" t="s">
        <v>38</v>
      </c>
      <c r="B258" s="5">
        <v>110</v>
      </c>
      <c r="C258" s="5">
        <v>1964</v>
      </c>
      <c r="D258" s="13">
        <v>65</v>
      </c>
      <c r="E258" s="14">
        <f>D258/$D$9</f>
        <v>0.7116046293400062</v>
      </c>
      <c r="F258" s="14">
        <f>CONVERT(E258,"mm","in")</f>
        <v>0.028015930288976622</v>
      </c>
      <c r="G258" s="5">
        <f t="shared" si="4"/>
        <v>0.03515517114385602</v>
      </c>
      <c r="H258" s="5">
        <f t="shared" si="5"/>
        <v>0.7969220281799962</v>
      </c>
      <c r="I258" s="19">
        <v>35.48</v>
      </c>
      <c r="J258" s="19">
        <v>14.1</v>
      </c>
      <c r="K258" s="19">
        <v>4.51</v>
      </c>
      <c r="L258" s="19">
        <v>10.2</v>
      </c>
      <c r="M258" s="19">
        <f t="shared" si="2"/>
        <v>24.299999999999997</v>
      </c>
      <c r="N258" s="19">
        <f t="shared" si="3"/>
        <v>28.81</v>
      </c>
      <c r="O258" s="5"/>
      <c r="Q258" s="15"/>
      <c r="R258" s="6"/>
      <c r="S258" s="5"/>
      <c r="T258" s="16"/>
    </row>
    <row r="259" spans="1:20" ht="15.75">
      <c r="A259" s="5" t="s">
        <v>38</v>
      </c>
      <c r="B259" s="5">
        <v>111</v>
      </c>
      <c r="C259" s="5">
        <v>1965</v>
      </c>
      <c r="D259" s="13">
        <v>75</v>
      </c>
      <c r="E259" s="14">
        <f>D259/$D$9</f>
        <v>0.8210822646230842</v>
      </c>
      <c r="F259" s="14">
        <f>CONVERT(E259,"mm","in")</f>
        <v>0.03232607341035765</v>
      </c>
      <c r="G259" s="5">
        <f t="shared" si="4"/>
        <v>0.03488614452214733</v>
      </c>
      <c r="H259" s="5">
        <f t="shared" si="5"/>
        <v>0.9266163932169565</v>
      </c>
      <c r="I259" s="19">
        <v>44.44</v>
      </c>
      <c r="J259" s="19">
        <v>11.8</v>
      </c>
      <c r="K259" s="19">
        <v>7.63</v>
      </c>
      <c r="L259" s="19">
        <v>15.06</v>
      </c>
      <c r="M259" s="19">
        <f t="shared" si="2"/>
        <v>26.86</v>
      </c>
      <c r="N259" s="19">
        <f t="shared" si="3"/>
        <v>34.49</v>
      </c>
      <c r="O259" s="5"/>
      <c r="Q259" s="15"/>
      <c r="R259" s="6"/>
      <c r="S259" s="5"/>
      <c r="T259" s="16"/>
    </row>
    <row r="260" spans="1:20" ht="15.75">
      <c r="A260" s="5" t="s">
        <v>38</v>
      </c>
      <c r="B260" s="5">
        <v>112</v>
      </c>
      <c r="C260" s="5">
        <v>1966</v>
      </c>
      <c r="D260" s="13">
        <v>74</v>
      </c>
      <c r="E260" s="14">
        <f>D260/$D$9</f>
        <v>0.8101345010947764</v>
      </c>
      <c r="F260" s="14">
        <f>CONVERT(E260,"mm","in")</f>
        <v>0.03189505909821954</v>
      </c>
      <c r="G260" s="5">
        <f t="shared" si="4"/>
        <v>0.034637664972592574</v>
      </c>
      <c r="H260" s="5">
        <f t="shared" si="5"/>
        <v>0.9208201281309479</v>
      </c>
      <c r="I260" s="19">
        <v>35.84</v>
      </c>
      <c r="J260" s="19">
        <v>9.54</v>
      </c>
      <c r="K260" s="19">
        <v>5.35</v>
      </c>
      <c r="L260" s="19">
        <v>7.33</v>
      </c>
      <c r="M260" s="19">
        <f aca="true" t="shared" si="6" ref="M260:M305">J260+L260</f>
        <v>16.869999999999997</v>
      </c>
      <c r="N260" s="19">
        <f aca="true" t="shared" si="7" ref="N260:N305">J260+K260+L260</f>
        <v>22.22</v>
      </c>
      <c r="O260" s="5"/>
      <c r="Q260" s="15"/>
      <c r="R260" s="6"/>
      <c r="S260" s="5"/>
      <c r="T260" s="16"/>
    </row>
    <row r="261" spans="1:20" ht="15.75">
      <c r="A261" s="5" t="s">
        <v>38</v>
      </c>
      <c r="B261" s="5">
        <v>113</v>
      </c>
      <c r="C261" s="5">
        <v>1967</v>
      </c>
      <c r="D261" s="13">
        <v>59</v>
      </c>
      <c r="E261" s="14">
        <f>D261/$D$9</f>
        <v>0.6459180481701595</v>
      </c>
      <c r="F261" s="14">
        <f>CONVERT(E261,"mm","in")</f>
        <v>0.025429844416148012</v>
      </c>
      <c r="G261" s="5">
        <f t="shared" si="4"/>
        <v>0.034410399525881985</v>
      </c>
      <c r="H261" s="5">
        <f t="shared" si="5"/>
        <v>0.7390162499281883</v>
      </c>
      <c r="I261" s="19">
        <v>34.8</v>
      </c>
      <c r="J261" s="19">
        <v>9.56</v>
      </c>
      <c r="K261" s="19">
        <v>10.1</v>
      </c>
      <c r="L261" s="19">
        <v>5.67</v>
      </c>
      <c r="M261" s="19">
        <f t="shared" si="6"/>
        <v>15.23</v>
      </c>
      <c r="N261" s="19">
        <f t="shared" si="7"/>
        <v>25.33</v>
      </c>
      <c r="O261" s="5"/>
      <c r="Q261" s="15"/>
      <c r="R261" s="6"/>
      <c r="S261" s="5"/>
      <c r="T261" s="18"/>
    </row>
    <row r="262" spans="1:21" ht="15.75">
      <c r="A262" s="5" t="s">
        <v>38</v>
      </c>
      <c r="B262" s="5">
        <v>114</v>
      </c>
      <c r="C262" s="5">
        <v>1968</v>
      </c>
      <c r="D262" s="13">
        <v>83</v>
      </c>
      <c r="E262" s="14">
        <f>D262/$D$9</f>
        <v>0.9086643728495465</v>
      </c>
      <c r="F262" s="14">
        <f>CONVERT(E262,"mm","in")</f>
        <v>0.035774187907462465</v>
      </c>
      <c r="G262" s="5">
        <f t="shared" si="4"/>
        <v>0.034205015214752166</v>
      </c>
      <c r="H262" s="5">
        <f t="shared" si="5"/>
        <v>1.045875515121348</v>
      </c>
      <c r="I262" s="19">
        <v>39.72</v>
      </c>
      <c r="J262" s="19">
        <v>11.92</v>
      </c>
      <c r="K262" s="19">
        <v>10.35</v>
      </c>
      <c r="L262" s="19">
        <v>14.6</v>
      </c>
      <c r="M262" s="19">
        <f t="shared" si="6"/>
        <v>26.52</v>
      </c>
      <c r="N262" s="19">
        <f t="shared" si="7"/>
        <v>36.87</v>
      </c>
      <c r="O262" s="5"/>
      <c r="Q262" s="15"/>
      <c r="R262" s="6"/>
      <c r="S262" s="5"/>
      <c r="U262" s="6"/>
    </row>
    <row r="263" spans="1:21" ht="15.75">
      <c r="A263" s="5" t="s">
        <v>38</v>
      </c>
      <c r="B263" s="5">
        <v>115</v>
      </c>
      <c r="C263" s="5">
        <v>1969</v>
      </c>
      <c r="D263" s="13">
        <v>63</v>
      </c>
      <c r="E263" s="14">
        <f>D263/$D$9</f>
        <v>0.6897091022833907</v>
      </c>
      <c r="F263" s="14">
        <f>CONVERT(E263,"mm","in")</f>
        <v>0.02715390166470042</v>
      </c>
      <c r="G263" s="5">
        <f t="shared" si="4"/>
        <v>0.034022179071712344</v>
      </c>
      <c r="H263" s="5">
        <f t="shared" si="5"/>
        <v>0.7981235301673392</v>
      </c>
      <c r="I263" s="19">
        <v>37.05</v>
      </c>
      <c r="J263" s="19">
        <v>9.94</v>
      </c>
      <c r="K263" s="19">
        <v>7</v>
      </c>
      <c r="L263" s="19">
        <v>8.1</v>
      </c>
      <c r="M263" s="19">
        <f t="shared" si="6"/>
        <v>18.04</v>
      </c>
      <c r="N263" s="19">
        <f t="shared" si="7"/>
        <v>25.04</v>
      </c>
      <c r="O263" s="5"/>
      <c r="Q263" s="15"/>
      <c r="R263" s="6"/>
      <c r="S263" s="5"/>
      <c r="U263" s="6"/>
    </row>
    <row r="264" spans="1:19" ht="15.75">
      <c r="A264" s="5" t="s">
        <v>38</v>
      </c>
      <c r="B264" s="5">
        <v>116</v>
      </c>
      <c r="C264" s="5">
        <v>1970</v>
      </c>
      <c r="D264" s="13">
        <v>61</v>
      </c>
      <c r="E264" s="14">
        <f>D264/$D$9</f>
        <v>0.6678135752267751</v>
      </c>
      <c r="F264" s="14">
        <f>CONVERT(E264,"mm","in")</f>
        <v>0.026291873040424216</v>
      </c>
      <c r="G264" s="5">
        <f t="shared" si="4"/>
        <v>0.033862558128589626</v>
      </c>
      <c r="H264" s="5">
        <f t="shared" si="5"/>
        <v>0.7764290264363223</v>
      </c>
      <c r="I264" s="19">
        <v>36.48</v>
      </c>
      <c r="J264" s="19">
        <v>11.73</v>
      </c>
      <c r="K264" s="19">
        <v>2.76</v>
      </c>
      <c r="L264" s="19">
        <v>10.96</v>
      </c>
      <c r="M264" s="19">
        <f t="shared" si="6"/>
        <v>22.69</v>
      </c>
      <c r="N264" s="19">
        <f t="shared" si="7"/>
        <v>25.450000000000003</v>
      </c>
      <c r="O264" s="5"/>
      <c r="Q264" s="15"/>
      <c r="R264" s="6"/>
      <c r="S264" s="5"/>
    </row>
    <row r="265" spans="1:19" ht="15.75">
      <c r="A265" s="5" t="s">
        <v>38</v>
      </c>
      <c r="B265" s="5">
        <v>117</v>
      </c>
      <c r="C265" s="5">
        <v>1971</v>
      </c>
      <c r="D265" s="13">
        <v>38.01</v>
      </c>
      <c r="E265" s="14">
        <f>D265/$D$9</f>
        <v>0.41612449171097904</v>
      </c>
      <c r="F265" s="14">
        <f>CONVERT(E265,"mm","in")</f>
        <v>0.016382854004369254</v>
      </c>
      <c r="G265" s="5">
        <f t="shared" si="4"/>
        <v>0.03372681941812061</v>
      </c>
      <c r="H265" s="5">
        <f t="shared" si="5"/>
        <v>0.4857515261450102</v>
      </c>
      <c r="I265" s="19">
        <v>37.15</v>
      </c>
      <c r="J265" s="19">
        <v>6</v>
      </c>
      <c r="K265" s="19">
        <v>5.31</v>
      </c>
      <c r="L265" s="19">
        <v>13.61</v>
      </c>
      <c r="M265" s="19">
        <f t="shared" si="6"/>
        <v>19.61</v>
      </c>
      <c r="N265" s="19">
        <f t="shared" si="7"/>
        <v>24.919999999999998</v>
      </c>
      <c r="O265" s="5"/>
      <c r="Q265" s="15"/>
      <c r="R265" s="6"/>
      <c r="S265" s="5"/>
    </row>
    <row r="266" spans="1:19" ht="15.75">
      <c r="A266" s="5" t="s">
        <v>38</v>
      </c>
      <c r="B266" s="5">
        <v>118</v>
      </c>
      <c r="C266" s="5">
        <v>1972</v>
      </c>
      <c r="D266" s="13">
        <v>69.01</v>
      </c>
      <c r="E266" s="14">
        <f>D266/$D$9</f>
        <v>0.7555051610885205</v>
      </c>
      <c r="F266" s="14">
        <f>CONVERT(E266,"mm","in")</f>
        <v>0.029744297680650414</v>
      </c>
      <c r="G266" s="5">
        <f t="shared" si="4"/>
        <v>0.03361562997099554</v>
      </c>
      <c r="H266" s="5">
        <f t="shared" si="5"/>
        <v>0.8848353491014324</v>
      </c>
      <c r="I266" s="19">
        <v>42.95</v>
      </c>
      <c r="J266" s="19">
        <v>9.49</v>
      </c>
      <c r="K266" s="19">
        <v>7.97</v>
      </c>
      <c r="L266" s="19">
        <v>11.73</v>
      </c>
      <c r="M266" s="19">
        <f t="shared" si="6"/>
        <v>21.22</v>
      </c>
      <c r="N266" s="19">
        <f t="shared" si="7"/>
        <v>29.19</v>
      </c>
      <c r="O266" s="5"/>
      <c r="Q266" s="15"/>
      <c r="R266" s="6"/>
      <c r="S266" s="5"/>
    </row>
    <row r="267" spans="1:19" ht="15.75">
      <c r="A267" s="5" t="s">
        <v>38</v>
      </c>
      <c r="B267" s="5">
        <v>119</v>
      </c>
      <c r="C267" s="5">
        <v>1973</v>
      </c>
      <c r="D267" s="13">
        <v>103</v>
      </c>
      <c r="E267" s="14">
        <f>D267/$D$9</f>
        <v>1.1276196434157022</v>
      </c>
      <c r="F267" s="14">
        <f>CONVERT(E267,"mm","in")</f>
        <v>0.044394474150224496</v>
      </c>
      <c r="G267" s="5">
        <f t="shared" si="4"/>
        <v>0.03352965682017839</v>
      </c>
      <c r="H267" s="5">
        <f t="shared" si="5"/>
        <v>1.3240360433247138</v>
      </c>
      <c r="I267" s="19">
        <v>49.2</v>
      </c>
      <c r="J267" s="19">
        <v>14.92</v>
      </c>
      <c r="K267" s="19">
        <v>6.71</v>
      </c>
      <c r="L267" s="19">
        <v>19.3</v>
      </c>
      <c r="M267" s="19">
        <f t="shared" si="6"/>
        <v>34.22</v>
      </c>
      <c r="N267" s="19">
        <f t="shared" si="7"/>
        <v>40.93</v>
      </c>
      <c r="O267" s="5"/>
      <c r="Q267" s="15"/>
      <c r="R267" s="6"/>
      <c r="S267" s="5"/>
    </row>
    <row r="268" spans="1:19" ht="15.75">
      <c r="A268" s="5" t="s">
        <v>38</v>
      </c>
      <c r="B268" s="5">
        <v>120</v>
      </c>
      <c r="C268" s="5">
        <v>1974</v>
      </c>
      <c r="D268" s="13">
        <v>103</v>
      </c>
      <c r="E268" s="14">
        <f>D268/$D$9</f>
        <v>1.1276196434157022</v>
      </c>
      <c r="F268" s="14">
        <f>CONVERT(E268,"mm","in")</f>
        <v>0.044394474150224496</v>
      </c>
      <c r="G268" s="5">
        <f t="shared" si="4"/>
        <v>0.03346956699772363</v>
      </c>
      <c r="H268" s="5">
        <f t="shared" si="5"/>
        <v>1.3264131607452196</v>
      </c>
      <c r="I268" s="19">
        <v>43.58</v>
      </c>
      <c r="J268" s="19">
        <v>14.91</v>
      </c>
      <c r="K268" s="19">
        <v>11.22</v>
      </c>
      <c r="L268" s="19">
        <v>13.12</v>
      </c>
      <c r="M268" s="19">
        <f t="shared" si="6"/>
        <v>28.03</v>
      </c>
      <c r="N268" s="19">
        <f t="shared" si="7"/>
        <v>39.25</v>
      </c>
      <c r="O268" s="5"/>
      <c r="Q268" s="15"/>
      <c r="R268" s="6"/>
      <c r="S268" s="5"/>
    </row>
    <row r="269" spans="1:19" ht="15.75">
      <c r="A269" s="5" t="s">
        <v>38</v>
      </c>
      <c r="B269" s="5">
        <v>121</v>
      </c>
      <c r="C269" s="5">
        <v>1975</v>
      </c>
      <c r="D269" s="13">
        <v>80</v>
      </c>
      <c r="E269" s="14">
        <f>D269/$D$9</f>
        <v>0.8758210822646231</v>
      </c>
      <c r="F269" s="14">
        <f>CONVERT(E269,"mm","in")</f>
        <v>0.03448114497104815</v>
      </c>
      <c r="G269" s="5">
        <f t="shared" si="4"/>
        <v>0.0334360275361405</v>
      </c>
      <c r="H269" s="5">
        <f t="shared" si="5"/>
        <v>1.031257224973212</v>
      </c>
      <c r="I269" s="19">
        <v>45.89</v>
      </c>
      <c r="J269" s="19">
        <v>9.52</v>
      </c>
      <c r="K269" s="19">
        <v>10.03</v>
      </c>
      <c r="L269" s="19">
        <v>17.54</v>
      </c>
      <c r="M269" s="19">
        <f t="shared" si="6"/>
        <v>27.06</v>
      </c>
      <c r="N269" s="19">
        <f t="shared" si="7"/>
        <v>37.089999999999996</v>
      </c>
      <c r="O269" s="5"/>
      <c r="Q269" s="15"/>
      <c r="R269" s="6"/>
      <c r="S269" s="5"/>
    </row>
    <row r="270" spans="1:19" ht="15.75">
      <c r="A270" s="5" t="s">
        <v>38</v>
      </c>
      <c r="B270" s="5">
        <v>122</v>
      </c>
      <c r="C270" s="5">
        <v>1976</v>
      </c>
      <c r="D270" s="13">
        <v>73</v>
      </c>
      <c r="E270" s="14">
        <f>D270/$D$9</f>
        <v>0.7991867375664686</v>
      </c>
      <c r="F270" s="14">
        <f>CONVERT(E270,"mm","in")</f>
        <v>0.03146404478608144</v>
      </c>
      <c r="G270" s="5">
        <f t="shared" si="4"/>
        <v>0.033429705467028725</v>
      </c>
      <c r="H270" s="5">
        <f t="shared" si="5"/>
        <v>0.9412001794964664</v>
      </c>
      <c r="I270" s="19">
        <v>32.77</v>
      </c>
      <c r="J270" s="19">
        <v>8.97</v>
      </c>
      <c r="K270" s="19">
        <v>7.06</v>
      </c>
      <c r="L270" s="19">
        <v>12.05</v>
      </c>
      <c r="M270" s="19">
        <f t="shared" si="6"/>
        <v>21.020000000000003</v>
      </c>
      <c r="N270" s="19">
        <f t="shared" si="7"/>
        <v>28.080000000000002</v>
      </c>
      <c r="O270" s="5"/>
      <c r="Q270" s="15"/>
      <c r="R270" s="6"/>
      <c r="S270" s="5"/>
    </row>
    <row r="271" spans="1:19" ht="15.75">
      <c r="A271" s="5" t="s">
        <v>38</v>
      </c>
      <c r="B271" s="5">
        <v>123</v>
      </c>
      <c r="C271" s="5">
        <v>1977</v>
      </c>
      <c r="D271" s="13">
        <v>62.29</v>
      </c>
      <c r="E271" s="14">
        <f>D271/$D$9</f>
        <v>0.6819361901782921</v>
      </c>
      <c r="F271" s="14">
        <f>CONVERT(E271,"mm","in")</f>
        <v>0.026847881503082364</v>
      </c>
      <c r="G271" s="5">
        <f t="shared" si="4"/>
        <v>0.03345126782198804</v>
      </c>
      <c r="H271" s="5">
        <f t="shared" si="5"/>
        <v>0.802596829691305</v>
      </c>
      <c r="I271" s="19">
        <v>42.9</v>
      </c>
      <c r="J271" s="19">
        <v>10.16</v>
      </c>
      <c r="K271" s="19">
        <v>2.94</v>
      </c>
      <c r="L271" s="19">
        <v>15.34</v>
      </c>
      <c r="M271" s="19">
        <f t="shared" si="6"/>
        <v>25.5</v>
      </c>
      <c r="N271" s="19">
        <f t="shared" si="7"/>
        <v>28.439999999999998</v>
      </c>
      <c r="O271" s="5"/>
      <c r="Q271" s="15"/>
      <c r="R271" s="6"/>
      <c r="S271" s="5"/>
    </row>
    <row r="272" spans="1:19" ht="15.75">
      <c r="A272" s="5" t="s">
        <v>38</v>
      </c>
      <c r="B272" s="5">
        <v>124</v>
      </c>
      <c r="C272" s="5">
        <v>1978</v>
      </c>
      <c r="D272" s="13">
        <v>73.35</v>
      </c>
      <c r="E272" s="14">
        <f>D272/$D$9</f>
        <v>0.8030184548013762</v>
      </c>
      <c r="F272" s="14">
        <f>CONVERT(E272,"mm","in")</f>
        <v>0.031614899795329776</v>
      </c>
      <c r="G272" s="5">
        <f t="shared" si="4"/>
        <v>0.03350138163466454</v>
      </c>
      <c r="H272" s="5">
        <f t="shared" si="5"/>
        <v>0.9436894316805494</v>
      </c>
      <c r="I272" s="19">
        <v>36.05</v>
      </c>
      <c r="J272" s="19">
        <v>10.68</v>
      </c>
      <c r="K272" s="19">
        <v>5.15</v>
      </c>
      <c r="L272" s="19">
        <v>13.26</v>
      </c>
      <c r="M272" s="19">
        <f t="shared" si="6"/>
        <v>23.939999999999998</v>
      </c>
      <c r="N272" s="19">
        <f t="shared" si="7"/>
        <v>29.09</v>
      </c>
      <c r="O272" s="5"/>
      <c r="Q272" s="15"/>
      <c r="R272" s="6"/>
      <c r="S272" s="5"/>
    </row>
    <row r="273" spans="1:19" ht="15.75">
      <c r="A273" s="5" t="s">
        <v>38</v>
      </c>
      <c r="B273" s="5">
        <v>125</v>
      </c>
      <c r="C273" s="5">
        <v>1979</v>
      </c>
      <c r="D273" s="13">
        <v>70</v>
      </c>
      <c r="E273" s="14">
        <f>D273/$D$9</f>
        <v>0.7663434469815452</v>
      </c>
      <c r="F273" s="14">
        <f>CONVERT(E273,"mm","in")</f>
        <v>0.030171001849667135</v>
      </c>
      <c r="G273" s="5">
        <f t="shared" si="4"/>
        <v>0.033580713935293716</v>
      </c>
      <c r="H273" s="5">
        <f t="shared" si="5"/>
        <v>0.8984621919534911</v>
      </c>
      <c r="I273" s="19">
        <v>37.76</v>
      </c>
      <c r="J273" s="19">
        <v>12.81</v>
      </c>
      <c r="K273" s="19">
        <v>7.52</v>
      </c>
      <c r="L273" s="19">
        <v>14.55</v>
      </c>
      <c r="M273" s="19">
        <f t="shared" si="6"/>
        <v>27.36</v>
      </c>
      <c r="N273" s="19">
        <f t="shared" si="7"/>
        <v>34.879999999999995</v>
      </c>
      <c r="O273" s="5"/>
      <c r="Q273" s="15"/>
      <c r="R273" s="6"/>
      <c r="S273" s="5"/>
    </row>
    <row r="274" spans="1:19" ht="15.75">
      <c r="A274" s="5" t="s">
        <v>38</v>
      </c>
      <c r="B274" s="5">
        <v>126</v>
      </c>
      <c r="C274" s="5">
        <v>1980</v>
      </c>
      <c r="D274" s="13">
        <v>68</v>
      </c>
      <c r="E274" s="14">
        <f>D274/$D$9</f>
        <v>0.7444479199249296</v>
      </c>
      <c r="F274" s="14">
        <f>CONVERT(E274,"mm","in")</f>
        <v>0.02930897322539093</v>
      </c>
      <c r="G274" s="5">
        <f t="shared" si="4"/>
        <v>0.03368993175752166</v>
      </c>
      <c r="H274" s="5">
        <f t="shared" si="5"/>
        <v>0.869962380343717</v>
      </c>
      <c r="I274" s="19">
        <v>31.73</v>
      </c>
      <c r="J274" s="19">
        <v>10.44</v>
      </c>
      <c r="K274" s="19">
        <v>3.91</v>
      </c>
      <c r="L274" s="19">
        <v>10.24</v>
      </c>
      <c r="M274" s="19">
        <f t="shared" si="6"/>
        <v>20.68</v>
      </c>
      <c r="N274" s="19">
        <f t="shared" si="7"/>
        <v>24.59</v>
      </c>
      <c r="O274" s="5"/>
      <c r="Q274" s="15"/>
      <c r="R274" s="6"/>
      <c r="S274" s="5"/>
    </row>
    <row r="275" spans="1:19" ht="15.75">
      <c r="A275" s="5" t="s">
        <v>38</v>
      </c>
      <c r="B275" s="5">
        <v>127</v>
      </c>
      <c r="C275" s="5">
        <v>1981</v>
      </c>
      <c r="D275" s="13">
        <v>83.01</v>
      </c>
      <c r="E275" s="14">
        <f>D275/$D$9</f>
        <v>0.9087738504848296</v>
      </c>
      <c r="F275" s="14">
        <f>CONVERT(E275,"mm","in")</f>
        <v>0.03577849805058384</v>
      </c>
      <c r="G275" s="5">
        <f t="shared" si="4"/>
        <v>0.03382970213340286</v>
      </c>
      <c r="H275" s="5">
        <f t="shared" si="5"/>
        <v>1.0576060619598768</v>
      </c>
      <c r="I275" s="19">
        <v>45.87</v>
      </c>
      <c r="J275" s="19">
        <v>12.62</v>
      </c>
      <c r="K275" s="19">
        <v>4.21</v>
      </c>
      <c r="L275" s="19">
        <v>20.17</v>
      </c>
      <c r="M275" s="19">
        <f t="shared" si="6"/>
        <v>32.79</v>
      </c>
      <c r="N275" s="19">
        <f t="shared" si="7"/>
        <v>37</v>
      </c>
      <c r="O275" s="5"/>
      <c r="Q275" s="15"/>
      <c r="R275" s="6"/>
      <c r="S275" s="5"/>
    </row>
    <row r="276" spans="1:19" ht="15.75">
      <c r="A276" s="5" t="s">
        <v>38</v>
      </c>
      <c r="B276" s="5">
        <v>128</v>
      </c>
      <c r="C276" s="5">
        <v>1982</v>
      </c>
      <c r="D276" s="13">
        <v>100</v>
      </c>
      <c r="E276" s="14">
        <f>D276/$D$9</f>
        <v>1.0947763528307788</v>
      </c>
      <c r="F276" s="14">
        <f>CONVERT(E276,"mm","in")</f>
        <v>0.04310143121381019</v>
      </c>
      <c r="G276" s="5">
        <f t="shared" si="4"/>
        <v>0.03400069209385492</v>
      </c>
      <c r="H276" s="5">
        <f t="shared" si="5"/>
        <v>1.267663349170474</v>
      </c>
      <c r="I276" s="19">
        <v>43.75</v>
      </c>
      <c r="J276" s="19">
        <v>12.12</v>
      </c>
      <c r="K276" s="19">
        <v>9.44</v>
      </c>
      <c r="L276" s="19">
        <v>11.3</v>
      </c>
      <c r="M276" s="19">
        <f t="shared" si="6"/>
        <v>23.42</v>
      </c>
      <c r="N276" s="19">
        <f t="shared" si="7"/>
        <v>32.86</v>
      </c>
      <c r="O276" s="5"/>
      <c r="Q276" s="15"/>
      <c r="R276" s="6"/>
      <c r="S276" s="5"/>
    </row>
    <row r="277" spans="1:19" ht="15.75">
      <c r="A277" s="5" t="s">
        <v>38</v>
      </c>
      <c r="B277" s="5">
        <v>129</v>
      </c>
      <c r="C277" s="5">
        <v>1983</v>
      </c>
      <c r="D277" s="13">
        <v>98</v>
      </c>
      <c r="E277" s="14">
        <f>D277/$D$9</f>
        <v>1.0728808257741633</v>
      </c>
      <c r="F277" s="14">
        <f>CONVERT(E277,"mm","in")</f>
        <v>0.04223940258953399</v>
      </c>
      <c r="G277" s="5">
        <f t="shared" si="4"/>
        <v>0.034203568671387075</v>
      </c>
      <c r="H277" s="5">
        <f t="shared" si="5"/>
        <v>1.2349413885829195</v>
      </c>
      <c r="I277" s="19">
        <v>50.28</v>
      </c>
      <c r="J277" s="19">
        <v>15.54</v>
      </c>
      <c r="K277" s="19">
        <v>6.27</v>
      </c>
      <c r="L277" s="19">
        <v>15.18</v>
      </c>
      <c r="M277" s="19">
        <f t="shared" si="6"/>
        <v>30.72</v>
      </c>
      <c r="N277" s="19">
        <f t="shared" si="7"/>
        <v>36.989999999999995</v>
      </c>
      <c r="O277" s="5"/>
      <c r="Q277" s="15"/>
      <c r="R277" s="6"/>
      <c r="S277" s="5"/>
    </row>
    <row r="278" spans="1:19" ht="15.75">
      <c r="A278" s="5" t="s">
        <v>38</v>
      </c>
      <c r="B278" s="5">
        <v>130</v>
      </c>
      <c r="C278" s="5">
        <v>1984</v>
      </c>
      <c r="D278" s="13">
        <v>85</v>
      </c>
      <c r="E278" s="14">
        <f>D278/$D$9</f>
        <v>0.9305598999061621</v>
      </c>
      <c r="F278" s="14">
        <f>CONVERT(E278,"mm","in")</f>
        <v>0.03663621653173866</v>
      </c>
      <c r="G278" s="5">
        <f aca="true" t="shared" si="8" ref="G278:G306">(0.000000111172018*C278^3)+(-0.000645085510362*C278^2)+(1.2471466658586*C278)+(-803.284256792141)</f>
        <v>0.03443899889873592</v>
      </c>
      <c r="H278" s="5">
        <f aca="true" t="shared" si="9" ref="H278:H306">F278/G278</f>
        <v>1.063800275944821</v>
      </c>
      <c r="I278" s="19">
        <v>40.55</v>
      </c>
      <c r="J278" s="19">
        <v>15.18</v>
      </c>
      <c r="K278" s="19">
        <v>8.58</v>
      </c>
      <c r="L278" s="19">
        <v>8.49</v>
      </c>
      <c r="M278" s="19">
        <f t="shared" si="6"/>
        <v>23.67</v>
      </c>
      <c r="N278" s="19">
        <f t="shared" si="7"/>
        <v>32.25</v>
      </c>
      <c r="O278" s="5"/>
      <c r="Q278" s="15"/>
      <c r="R278" s="6"/>
      <c r="S278" s="5"/>
    </row>
    <row r="279" spans="1:19" ht="15.75">
      <c r="A279" s="5" t="s">
        <v>39</v>
      </c>
      <c r="B279" s="5">
        <v>131</v>
      </c>
      <c r="C279" s="5">
        <v>1985</v>
      </c>
      <c r="D279" s="13">
        <v>88.09</v>
      </c>
      <c r="E279" s="14">
        <f>D279/$D$9</f>
        <v>0.9643884892086332</v>
      </c>
      <c r="F279" s="14">
        <f>CONVERT(E279,"mm","in")</f>
        <v>0.0379680507562454</v>
      </c>
      <c r="G279" s="5">
        <f t="shared" si="8"/>
        <v>0.03470764980704644</v>
      </c>
      <c r="H279" s="5">
        <f t="shared" si="9"/>
        <v>1.093938972166794</v>
      </c>
      <c r="I279" s="19">
        <v>45.64</v>
      </c>
      <c r="J279" s="19">
        <v>10.87</v>
      </c>
      <c r="K279" s="19">
        <v>9.23</v>
      </c>
      <c r="L279" s="19">
        <v>14.86</v>
      </c>
      <c r="M279" s="19">
        <f t="shared" si="6"/>
        <v>25.729999999999997</v>
      </c>
      <c r="N279" s="19">
        <f t="shared" si="7"/>
        <v>34.96</v>
      </c>
      <c r="O279" s="5"/>
      <c r="Q279" s="15"/>
      <c r="R279" s="6"/>
      <c r="S279" s="5"/>
    </row>
    <row r="280" spans="1:19" ht="15.75">
      <c r="A280" s="5" t="s">
        <v>39</v>
      </c>
      <c r="B280" s="5">
        <v>132</v>
      </c>
      <c r="C280" s="5">
        <v>1986</v>
      </c>
      <c r="D280" s="13">
        <v>79.1</v>
      </c>
      <c r="E280" s="14">
        <f>D280/$D$9</f>
        <v>0.8659680950891461</v>
      </c>
      <c r="F280" s="14">
        <f>CONVERT(E280,"mm","in")</f>
        <v>0.03409323209012386</v>
      </c>
      <c r="G280" s="5">
        <f t="shared" si="8"/>
        <v>0.0350101884301921</v>
      </c>
      <c r="H280" s="5">
        <f t="shared" si="9"/>
        <v>0.9738088716118569</v>
      </c>
      <c r="I280" s="19">
        <v>35.38</v>
      </c>
      <c r="J280" s="19">
        <v>6.41</v>
      </c>
      <c r="K280" s="19">
        <v>5.04</v>
      </c>
      <c r="L280" s="19">
        <v>10.4</v>
      </c>
      <c r="M280" s="19">
        <f t="shared" si="6"/>
        <v>16.810000000000002</v>
      </c>
      <c r="N280" s="19">
        <f t="shared" si="7"/>
        <v>21.85</v>
      </c>
      <c r="O280" s="5"/>
      <c r="Q280" s="15"/>
      <c r="R280" s="6"/>
      <c r="S280" s="5"/>
    </row>
    <row r="281" spans="1:19" ht="15.75">
      <c r="A281" s="5" t="s">
        <v>39</v>
      </c>
      <c r="B281" s="5">
        <v>133</v>
      </c>
      <c r="C281" s="5">
        <v>1987</v>
      </c>
      <c r="D281" s="13">
        <v>77.52</v>
      </c>
      <c r="E281" s="14">
        <f>D281/$D$9</f>
        <v>0.8486706287144198</v>
      </c>
      <c r="F281" s="14">
        <f>CONVERT(E281,"mm","in")</f>
        <v>0.03341222947694566</v>
      </c>
      <c r="G281" s="5">
        <f t="shared" si="8"/>
        <v>0.03534728179818103</v>
      </c>
      <c r="H281" s="5">
        <f t="shared" si="9"/>
        <v>0.9452559794474791</v>
      </c>
      <c r="I281" s="19">
        <v>41.39</v>
      </c>
      <c r="J281" s="19">
        <v>7.72</v>
      </c>
      <c r="K281" s="19">
        <v>4.21</v>
      </c>
      <c r="L281" s="19">
        <v>17.84</v>
      </c>
      <c r="M281" s="19">
        <f t="shared" si="6"/>
        <v>25.56</v>
      </c>
      <c r="N281" s="19">
        <f t="shared" si="7"/>
        <v>29.77</v>
      </c>
      <c r="O281" s="5"/>
      <c r="Q281" s="15"/>
      <c r="R281" s="6"/>
      <c r="S281" s="5"/>
    </row>
    <row r="282" spans="1:19" ht="15.75">
      <c r="A282" s="5" t="s">
        <v>39</v>
      </c>
      <c r="B282" s="5">
        <v>134</v>
      </c>
      <c r="C282" s="5">
        <v>1988</v>
      </c>
      <c r="D282" s="13">
        <v>55.32</v>
      </c>
      <c r="E282" s="14">
        <f>D282/$D$9</f>
        <v>0.6056302783859868</v>
      </c>
      <c r="F282" s="14">
        <f>CONVERT(E282,"mm","in")</f>
        <v>0.023843711747479797</v>
      </c>
      <c r="G282" s="5">
        <f t="shared" si="8"/>
        <v>0.03571959694420457</v>
      </c>
      <c r="H282" s="5">
        <f t="shared" si="9"/>
        <v>0.6675246583751945</v>
      </c>
      <c r="I282" s="19">
        <v>29.61</v>
      </c>
      <c r="J282" s="19">
        <v>5.56</v>
      </c>
      <c r="K282" s="19">
        <v>8.86</v>
      </c>
      <c r="L282" s="19">
        <v>5.24</v>
      </c>
      <c r="M282" s="19">
        <f t="shared" si="6"/>
        <v>10.8</v>
      </c>
      <c r="N282" s="19">
        <f t="shared" si="7"/>
        <v>19.659999999999997</v>
      </c>
      <c r="O282" s="5"/>
      <c r="Q282" s="15"/>
      <c r="R282" s="6"/>
      <c r="S282" s="5"/>
    </row>
    <row r="283" spans="1:19" ht="15.75">
      <c r="A283" s="5" t="s">
        <v>39</v>
      </c>
      <c r="B283" s="5">
        <v>135</v>
      </c>
      <c r="C283" s="5">
        <v>1989</v>
      </c>
      <c r="D283" s="13">
        <v>69.86</v>
      </c>
      <c r="E283" s="14">
        <f>D283/$D$9</f>
        <v>0.7648107600875821</v>
      </c>
      <c r="F283" s="14">
        <f>CONVERT(E283,"mm","in")</f>
        <v>0.0301106598459678</v>
      </c>
      <c r="G283" s="5">
        <f t="shared" si="8"/>
        <v>0.0361278009003172</v>
      </c>
      <c r="H283" s="5">
        <f t="shared" si="9"/>
        <v>0.8334484550844453</v>
      </c>
      <c r="I283" s="19">
        <v>34.84</v>
      </c>
      <c r="J283" s="19">
        <v>13.51</v>
      </c>
      <c r="K283" s="19">
        <v>5.45</v>
      </c>
      <c r="L283" s="19">
        <v>10.94</v>
      </c>
      <c r="M283" s="19">
        <f t="shared" si="6"/>
        <v>24.45</v>
      </c>
      <c r="N283" s="19">
        <f t="shared" si="7"/>
        <v>29.9</v>
      </c>
      <c r="O283" s="5"/>
      <c r="Q283" s="15"/>
      <c r="R283" s="6"/>
      <c r="S283" s="5"/>
    </row>
    <row r="284" spans="1:19" ht="15.75">
      <c r="A284" s="5" t="s">
        <v>39</v>
      </c>
      <c r="B284" s="5">
        <v>136</v>
      </c>
      <c r="C284" s="5">
        <v>1990</v>
      </c>
      <c r="D284" s="13">
        <v>117.43</v>
      </c>
      <c r="E284" s="14">
        <f>D284/$D$9</f>
        <v>1.2855958711291837</v>
      </c>
      <c r="F284" s="14">
        <f>CONVERT(E284,"mm","in")</f>
        <v>0.05061401067437731</v>
      </c>
      <c r="G284" s="5">
        <f t="shared" si="8"/>
        <v>0.03657256069811865</v>
      </c>
      <c r="H284" s="5">
        <f t="shared" si="9"/>
        <v>1.3839340125008248</v>
      </c>
      <c r="I284" s="19">
        <v>53.31</v>
      </c>
      <c r="J284" s="19">
        <v>14.24</v>
      </c>
      <c r="K284" s="19">
        <v>7.75</v>
      </c>
      <c r="L284" s="19">
        <v>14.44</v>
      </c>
      <c r="M284" s="19">
        <f t="shared" si="6"/>
        <v>28.68</v>
      </c>
      <c r="N284" s="19">
        <f t="shared" si="7"/>
        <v>36.43</v>
      </c>
      <c r="O284" s="5"/>
      <c r="Q284" s="15"/>
      <c r="R284" s="6"/>
      <c r="S284" s="5"/>
    </row>
    <row r="285" spans="1:19" ht="15.75">
      <c r="A285" s="5" t="s">
        <v>39</v>
      </c>
      <c r="B285" s="5">
        <v>137</v>
      </c>
      <c r="C285" s="5">
        <v>1991</v>
      </c>
      <c r="D285" s="13">
        <v>99.98</v>
      </c>
      <c r="E285" s="14">
        <f>D285/$D$9</f>
        <v>1.0945573975602128</v>
      </c>
      <c r="F285" s="14">
        <f>CONVERT(E285,"mm","in")</f>
        <v>0.043092810927567435</v>
      </c>
      <c r="G285" s="5">
        <f t="shared" si="8"/>
        <v>0.037054543370800275</v>
      </c>
      <c r="H285" s="5">
        <f t="shared" si="9"/>
        <v>1.1629561993611135</v>
      </c>
      <c r="I285" s="19">
        <v>34.87</v>
      </c>
      <c r="J285" s="19">
        <v>16.24</v>
      </c>
      <c r="K285" s="19">
        <v>8.16</v>
      </c>
      <c r="L285" s="19">
        <v>5.53</v>
      </c>
      <c r="M285" s="19">
        <f t="shared" si="6"/>
        <v>21.77</v>
      </c>
      <c r="N285" s="19">
        <f t="shared" si="7"/>
        <v>29.93</v>
      </c>
      <c r="O285" s="5"/>
      <c r="Q285" s="15"/>
      <c r="R285" s="6"/>
      <c r="S285" s="5"/>
    </row>
    <row r="286" spans="1:19" ht="15.75">
      <c r="A286" s="5" t="s">
        <v>39</v>
      </c>
      <c r="B286" s="5">
        <v>138</v>
      </c>
      <c r="C286" s="5">
        <v>1992</v>
      </c>
      <c r="D286" s="13">
        <v>91.92</v>
      </c>
      <c r="E286" s="14">
        <f>D286/$D$9</f>
        <v>1.006318423522052</v>
      </c>
      <c r="F286" s="14">
        <f>CONVERT(E286,"mm","in")</f>
        <v>0.03961883557173433</v>
      </c>
      <c r="G286" s="5">
        <f t="shared" si="8"/>
        <v>0.03757441594973443</v>
      </c>
      <c r="H286" s="5">
        <f t="shared" si="9"/>
        <v>1.054409884234391</v>
      </c>
      <c r="I286" s="19">
        <v>45.15</v>
      </c>
      <c r="J286" s="19">
        <v>8.39</v>
      </c>
      <c r="K286" s="19">
        <v>4.14</v>
      </c>
      <c r="L286" s="19">
        <v>18.68</v>
      </c>
      <c r="M286" s="19">
        <f t="shared" si="6"/>
        <v>27.07</v>
      </c>
      <c r="N286" s="19">
        <f t="shared" si="7"/>
        <v>31.21</v>
      </c>
      <c r="O286" s="5"/>
      <c r="Q286" s="15"/>
      <c r="R286" s="6"/>
      <c r="S286" s="5"/>
    </row>
    <row r="287" spans="1:19" ht="15.75">
      <c r="A287" s="5" t="s">
        <v>39</v>
      </c>
      <c r="B287" s="5">
        <v>139</v>
      </c>
      <c r="C287" s="5">
        <v>1993</v>
      </c>
      <c r="D287" s="13">
        <v>103.95</v>
      </c>
      <c r="E287" s="14">
        <f>D287/$D$9</f>
        <v>1.1380200187675946</v>
      </c>
      <c r="F287" s="14">
        <f>CONVERT(E287,"mm","in")</f>
        <v>0.044803937746755694</v>
      </c>
      <c r="G287" s="5">
        <f t="shared" si="8"/>
        <v>0.038132845466293475</v>
      </c>
      <c r="H287" s="5">
        <f t="shared" si="9"/>
        <v>1.1749434693080787</v>
      </c>
      <c r="I287" s="19">
        <v>58.54</v>
      </c>
      <c r="J287" s="19">
        <v>9.93</v>
      </c>
      <c r="K287" s="19">
        <v>9.14</v>
      </c>
      <c r="L287" s="19">
        <v>23.91</v>
      </c>
      <c r="M287" s="19">
        <f t="shared" si="6"/>
        <v>33.84</v>
      </c>
      <c r="N287" s="19">
        <f t="shared" si="7"/>
        <v>42.980000000000004</v>
      </c>
      <c r="O287" s="5"/>
      <c r="Q287" s="15"/>
      <c r="R287" s="6"/>
      <c r="S287" s="5"/>
    </row>
    <row r="288" spans="1:19" ht="15.75">
      <c r="A288" s="5" t="s">
        <v>39</v>
      </c>
      <c r="B288" s="5">
        <v>140</v>
      </c>
      <c r="C288" s="5">
        <v>1994</v>
      </c>
      <c r="D288" s="13">
        <v>83.49</v>
      </c>
      <c r="E288" s="14">
        <f>D288/$D$9</f>
        <v>0.9140287769784172</v>
      </c>
      <c r="F288" s="14">
        <f>CONVERT(E288,"mm","in")</f>
        <v>0.03598538492041013</v>
      </c>
      <c r="G288" s="5">
        <f t="shared" si="8"/>
        <v>0.03873049895389613</v>
      </c>
      <c r="H288" s="5">
        <f t="shared" si="9"/>
        <v>0.9291226783121561</v>
      </c>
      <c r="I288" s="19">
        <v>37.49</v>
      </c>
      <c r="J288" s="19">
        <v>14.38</v>
      </c>
      <c r="K288" s="19">
        <v>4.52</v>
      </c>
      <c r="L288" s="19">
        <v>6.92</v>
      </c>
      <c r="M288" s="19">
        <f t="shared" si="6"/>
        <v>21.3</v>
      </c>
      <c r="N288" s="19">
        <f t="shared" si="7"/>
        <v>25.82</v>
      </c>
      <c r="O288" s="5"/>
      <c r="Q288" s="15"/>
      <c r="R288" s="6"/>
      <c r="S288" s="5"/>
    </row>
    <row r="289" spans="1:19" ht="15.75">
      <c r="A289" s="5" t="s">
        <v>39</v>
      </c>
      <c r="B289" s="5">
        <v>141</v>
      </c>
      <c r="C289" s="5">
        <v>1995</v>
      </c>
      <c r="D289" s="13">
        <v>118.34</v>
      </c>
      <c r="E289" s="14">
        <f>D289/$D$9</f>
        <v>1.2955583359399439</v>
      </c>
      <c r="F289" s="14">
        <f>CONVERT(E289,"mm","in")</f>
        <v>0.051006233698422984</v>
      </c>
      <c r="G289" s="5">
        <f t="shared" si="8"/>
        <v>0.03936804344414213</v>
      </c>
      <c r="H289" s="5">
        <f t="shared" si="9"/>
        <v>1.2956253152583987</v>
      </c>
      <c r="I289" s="19">
        <v>36.49</v>
      </c>
      <c r="J289" s="19">
        <v>16.61</v>
      </c>
      <c r="K289" s="19">
        <v>4.47</v>
      </c>
      <c r="L289" s="19">
        <v>9.28</v>
      </c>
      <c r="M289" s="19">
        <f t="shared" si="6"/>
        <v>25.89</v>
      </c>
      <c r="N289" s="19">
        <f t="shared" si="7"/>
        <v>30.36</v>
      </c>
      <c r="O289" s="5"/>
      <c r="Q289" s="15"/>
      <c r="R289" s="6"/>
      <c r="S289" s="5"/>
    </row>
    <row r="290" spans="1:19" ht="15.75">
      <c r="A290" s="5" t="s">
        <v>39</v>
      </c>
      <c r="B290" s="5">
        <v>142</v>
      </c>
      <c r="C290" s="5">
        <v>1996</v>
      </c>
      <c r="D290" s="13">
        <v>93.09</v>
      </c>
      <c r="E290" s="14">
        <f>D290/$D$9</f>
        <v>1.019127306850172</v>
      </c>
      <c r="F290" s="14">
        <f>CONVERT(E290,"mm","in")</f>
        <v>0.040123122316935905</v>
      </c>
      <c r="G290" s="5">
        <f t="shared" si="8"/>
        <v>0.0400461459695407</v>
      </c>
      <c r="H290" s="5">
        <f t="shared" si="9"/>
        <v>1.001922191150523</v>
      </c>
      <c r="I290" s="19">
        <v>38.39</v>
      </c>
      <c r="J290" s="19">
        <v>14.03</v>
      </c>
      <c r="K290" s="19">
        <v>5.07</v>
      </c>
      <c r="L290" s="19">
        <v>10.43</v>
      </c>
      <c r="M290" s="19">
        <f t="shared" si="6"/>
        <v>24.46</v>
      </c>
      <c r="N290" s="19">
        <f t="shared" si="7"/>
        <v>29.53</v>
      </c>
      <c r="O290" s="5"/>
      <c r="Q290" s="15"/>
      <c r="R290" s="6"/>
      <c r="S290" s="5"/>
    </row>
    <row r="291" spans="1:19" ht="15.75">
      <c r="A291" s="5" t="s">
        <v>39</v>
      </c>
      <c r="B291" s="5">
        <v>143</v>
      </c>
      <c r="C291" s="5">
        <v>1997</v>
      </c>
      <c r="D291" s="13">
        <v>91.79</v>
      </c>
      <c r="E291" s="14">
        <f>D291/$D$9</f>
        <v>1.004895214263372</v>
      </c>
      <c r="F291" s="14">
        <f>CONVERT(E291,"mm","in")</f>
        <v>0.03956280371115638</v>
      </c>
      <c r="G291" s="5">
        <f t="shared" si="8"/>
        <v>0.04076547356100946</v>
      </c>
      <c r="H291" s="5">
        <f t="shared" si="9"/>
        <v>0.970497831993705</v>
      </c>
      <c r="I291" s="19">
        <v>36.9</v>
      </c>
      <c r="J291" s="19">
        <v>8.71</v>
      </c>
      <c r="K291" s="19">
        <v>7.48</v>
      </c>
      <c r="L291" s="19">
        <v>12.29</v>
      </c>
      <c r="M291" s="19">
        <f t="shared" si="6"/>
        <v>21</v>
      </c>
      <c r="N291" s="19">
        <f t="shared" si="7"/>
        <v>28.48</v>
      </c>
      <c r="O291" s="5"/>
      <c r="Q291" s="15"/>
      <c r="R291" s="6"/>
      <c r="S291" s="5"/>
    </row>
    <row r="292" spans="1:19" ht="15.75">
      <c r="A292" s="5" t="s">
        <v>39</v>
      </c>
      <c r="B292" s="5">
        <v>144</v>
      </c>
      <c r="C292" s="5">
        <v>1998</v>
      </c>
      <c r="D292" s="13">
        <v>95.01</v>
      </c>
      <c r="E292" s="14">
        <f>D292/$D$9</f>
        <v>1.0401470128245232</v>
      </c>
      <c r="F292" s="14">
        <f>CONVERT(E292,"mm","in")</f>
        <v>0.04095066979624107</v>
      </c>
      <c r="G292" s="5">
        <f t="shared" si="8"/>
        <v>0.04152669325196712</v>
      </c>
      <c r="H292" s="5">
        <f t="shared" si="9"/>
        <v>0.986128838811437</v>
      </c>
      <c r="I292" s="19">
        <v>46.11</v>
      </c>
      <c r="J292" s="19">
        <v>18.78</v>
      </c>
      <c r="K292" s="19">
        <v>6</v>
      </c>
      <c r="L292" s="19">
        <v>14.85</v>
      </c>
      <c r="M292" s="19">
        <f t="shared" si="6"/>
        <v>33.63</v>
      </c>
      <c r="N292" s="19">
        <f t="shared" si="7"/>
        <v>39.63</v>
      </c>
      <c r="O292" s="5"/>
      <c r="Q292" s="15"/>
      <c r="R292" s="6"/>
      <c r="S292" s="5"/>
    </row>
    <row r="293" spans="1:19" ht="15.75">
      <c r="A293" s="5" t="s">
        <v>39</v>
      </c>
      <c r="B293" s="5">
        <v>145</v>
      </c>
      <c r="C293" s="5">
        <v>1999</v>
      </c>
      <c r="D293" s="13">
        <v>91</v>
      </c>
      <c r="E293" s="14">
        <f>D293/$D$9</f>
        <v>0.9962464810760088</v>
      </c>
      <c r="F293" s="14">
        <f>CONVERT(E293,"mm","in")</f>
        <v>0.039222302404567276</v>
      </c>
      <c r="G293" s="5">
        <f t="shared" si="8"/>
        <v>0.04233047207333129</v>
      </c>
      <c r="H293" s="5">
        <f t="shared" si="9"/>
        <v>0.926573706445334</v>
      </c>
      <c r="I293" s="19">
        <v>38.8</v>
      </c>
      <c r="J293" s="19">
        <v>10.19</v>
      </c>
      <c r="K293" s="19">
        <v>7.51</v>
      </c>
      <c r="L293" s="19">
        <v>15.3</v>
      </c>
      <c r="M293" s="19">
        <f t="shared" si="6"/>
        <v>25.490000000000002</v>
      </c>
      <c r="N293" s="19">
        <f t="shared" si="7"/>
        <v>33</v>
      </c>
      <c r="O293" s="5"/>
      <c r="Q293" s="15"/>
      <c r="R293" s="6"/>
      <c r="S293" s="5"/>
    </row>
    <row r="294" spans="1:19" ht="15.75">
      <c r="A294" s="5" t="s">
        <v>40</v>
      </c>
      <c r="B294" s="5">
        <v>146</v>
      </c>
      <c r="C294" s="5">
        <v>2000</v>
      </c>
      <c r="D294" s="13">
        <v>107.07</v>
      </c>
      <c r="E294" s="14">
        <f>D294/$D$9</f>
        <v>1.172177040975915</v>
      </c>
      <c r="F294" s="14">
        <f>CONVERT(E294,"mm","in")</f>
        <v>0.04614870240062657</v>
      </c>
      <c r="G294" s="5">
        <f t="shared" si="8"/>
        <v>0.043177477058293334</v>
      </c>
      <c r="H294" s="5">
        <f t="shared" si="9"/>
        <v>1.0688142417011033</v>
      </c>
      <c r="I294" s="19">
        <v>37.8</v>
      </c>
      <c r="J294" s="19">
        <v>10.73</v>
      </c>
      <c r="K294" s="19">
        <v>5.86</v>
      </c>
      <c r="L294" s="19">
        <v>10.56</v>
      </c>
      <c r="M294" s="19">
        <f t="shared" si="6"/>
        <v>21.29</v>
      </c>
      <c r="N294" s="19">
        <f t="shared" si="7"/>
        <v>27.15</v>
      </c>
      <c r="O294" s="5"/>
      <c r="Q294" s="15"/>
      <c r="R294" s="6"/>
      <c r="S294" s="5"/>
    </row>
    <row r="295" spans="1:19" ht="15.75">
      <c r="A295" s="5" t="s">
        <v>40</v>
      </c>
      <c r="B295" s="5">
        <v>147</v>
      </c>
      <c r="C295" s="5">
        <v>2001</v>
      </c>
      <c r="D295" s="13">
        <v>72.03</v>
      </c>
      <c r="E295" s="14">
        <f>D295/$D$9</f>
        <v>0.7885674069440101</v>
      </c>
      <c r="F295" s="14">
        <f>CONVERT(E295,"mm","in")</f>
        <v>0.031045960903307482</v>
      </c>
      <c r="G295" s="5">
        <f t="shared" si="8"/>
        <v>0.04406837523890772</v>
      </c>
      <c r="H295" s="5">
        <f t="shared" si="9"/>
        <v>0.7044952471017624</v>
      </c>
      <c r="I295" s="19">
        <v>36.31</v>
      </c>
      <c r="J295" s="19">
        <v>5.77</v>
      </c>
      <c r="K295" s="19">
        <v>6.89</v>
      </c>
      <c r="L295" s="19">
        <v>11.26</v>
      </c>
      <c r="M295" s="19">
        <f t="shared" si="6"/>
        <v>17.03</v>
      </c>
      <c r="N295" s="19">
        <f t="shared" si="7"/>
        <v>23.92</v>
      </c>
      <c r="O295" s="5"/>
      <c r="Q295" s="15"/>
      <c r="R295" s="6"/>
      <c r="S295" s="5"/>
    </row>
    <row r="296" spans="1:19" ht="15.75">
      <c r="A296" s="5" t="s">
        <v>40</v>
      </c>
      <c r="B296" s="5">
        <v>148</v>
      </c>
      <c r="C296" s="5">
        <v>2002</v>
      </c>
      <c r="D296" s="13">
        <v>86.05</v>
      </c>
      <c r="E296" s="14">
        <f>D296/$D$9</f>
        <v>0.9420550516108852</v>
      </c>
      <c r="F296" s="14">
        <f>CONVERT(E296,"mm","in")</f>
        <v>0.03708878155948367</v>
      </c>
      <c r="G296" s="5">
        <f t="shared" si="8"/>
        <v>0.04500383364654681</v>
      </c>
      <c r="H296" s="5">
        <f t="shared" si="9"/>
        <v>0.8241249367947908</v>
      </c>
      <c r="I296" s="19">
        <v>39.48</v>
      </c>
      <c r="J296" s="19">
        <v>13.6</v>
      </c>
      <c r="K296" s="19">
        <v>7.97</v>
      </c>
      <c r="L296" s="19">
        <v>12.78</v>
      </c>
      <c r="M296" s="19">
        <f t="shared" si="6"/>
        <v>26.38</v>
      </c>
      <c r="N296" s="19">
        <f t="shared" si="7"/>
        <v>34.35</v>
      </c>
      <c r="O296" s="5"/>
      <c r="Q296" s="15"/>
      <c r="R296" s="6"/>
      <c r="S296" s="5"/>
    </row>
    <row r="297" spans="1:19" ht="15.75">
      <c r="A297" s="5" t="s">
        <v>40</v>
      </c>
      <c r="B297" s="5">
        <v>149</v>
      </c>
      <c r="C297" s="5">
        <v>2003</v>
      </c>
      <c r="D297" s="13">
        <v>75.01</v>
      </c>
      <c r="E297" s="14">
        <f>D297/$D$9</f>
        <v>0.8211917422583673</v>
      </c>
      <c r="F297" s="14">
        <f>CONVERT(E297,"mm","in")</f>
        <v>0.03233038355347903</v>
      </c>
      <c r="G297" s="5">
        <f t="shared" si="8"/>
        <v>0.04598451931371983</v>
      </c>
      <c r="H297" s="5">
        <f t="shared" si="9"/>
        <v>0.7030710342520209</v>
      </c>
      <c r="I297" s="19">
        <v>39.98</v>
      </c>
      <c r="J297" s="19">
        <v>7.87</v>
      </c>
      <c r="K297" s="19">
        <v>3.93</v>
      </c>
      <c r="L297" s="19">
        <v>16.29</v>
      </c>
      <c r="M297" s="19">
        <f t="shared" si="6"/>
        <v>24.16</v>
      </c>
      <c r="N297" s="19">
        <f t="shared" si="7"/>
        <v>28.09</v>
      </c>
      <c r="O297" s="5"/>
      <c r="Q297" s="15"/>
      <c r="R297" s="6"/>
      <c r="S297" s="5"/>
    </row>
    <row r="298" spans="1:19" ht="15.75">
      <c r="A298" s="5" t="s">
        <v>40</v>
      </c>
      <c r="B298" s="5">
        <v>150</v>
      </c>
      <c r="C298" s="5">
        <v>2004</v>
      </c>
      <c r="D298" s="13">
        <v>99.08</v>
      </c>
      <c r="E298" s="14">
        <f>D298/$D$9</f>
        <v>1.0847044103847356</v>
      </c>
      <c r="F298" s="14">
        <f>CONVERT(E298,"mm","in")</f>
        <v>0.04270489804664314</v>
      </c>
      <c r="G298" s="5">
        <f t="shared" si="8"/>
        <v>0.04701109927202651</v>
      </c>
      <c r="H298" s="5">
        <f t="shared" si="9"/>
        <v>0.9084003290272827</v>
      </c>
      <c r="I298" s="19">
        <v>42.91</v>
      </c>
      <c r="J298" s="19">
        <v>14</v>
      </c>
      <c r="K298" s="19">
        <v>5.83</v>
      </c>
      <c r="L298" s="19">
        <v>13.09</v>
      </c>
      <c r="M298" s="19">
        <f t="shared" si="6"/>
        <v>27.09</v>
      </c>
      <c r="N298" s="19">
        <f t="shared" si="7"/>
        <v>32.92</v>
      </c>
      <c r="O298" s="5"/>
      <c r="Q298" s="15"/>
      <c r="R298" s="6"/>
      <c r="S298" s="5"/>
    </row>
    <row r="299" spans="1:19" ht="15.75">
      <c r="A299" s="5" t="s">
        <v>40</v>
      </c>
      <c r="B299" s="5">
        <v>151</v>
      </c>
      <c r="C299" s="5">
        <v>2005</v>
      </c>
      <c r="D299" s="13">
        <v>92.27</v>
      </c>
      <c r="E299" s="14">
        <f>D299/$D$9</f>
        <v>1.0101501407569595</v>
      </c>
      <c r="F299" s="14">
        <f>CONVERT(E299,"mm","in")</f>
        <v>0.039769690580982654</v>
      </c>
      <c r="G299" s="5">
        <f t="shared" si="8"/>
        <v>0.04808424055465821</v>
      </c>
      <c r="H299" s="5">
        <f t="shared" si="9"/>
        <v>0.8270836790231872</v>
      </c>
      <c r="I299" s="19">
        <v>36.38</v>
      </c>
      <c r="J299" s="19">
        <v>6.68</v>
      </c>
      <c r="K299" s="19">
        <v>10.22</v>
      </c>
      <c r="L299" s="19">
        <v>8.98</v>
      </c>
      <c r="M299" s="19">
        <f t="shared" si="6"/>
        <v>15.66</v>
      </c>
      <c r="N299" s="19">
        <f t="shared" si="7"/>
        <v>25.88</v>
      </c>
      <c r="O299" s="5"/>
      <c r="Q299" s="15"/>
      <c r="R299" s="6"/>
      <c r="S299" s="5"/>
    </row>
    <row r="300" spans="1:19" ht="15.75">
      <c r="A300" s="5" t="s">
        <v>40</v>
      </c>
      <c r="B300" s="5">
        <v>152</v>
      </c>
      <c r="C300" s="5">
        <v>2006</v>
      </c>
      <c r="D300" s="13">
        <v>95.13</v>
      </c>
      <c r="E300" s="14">
        <f>D300/$D$9</f>
        <v>1.0414607444479198</v>
      </c>
      <c r="F300" s="14">
        <f>CONVERT(E300,"mm","in")</f>
        <v>0.041002391513697625</v>
      </c>
      <c r="G300" s="5">
        <f t="shared" si="8"/>
        <v>0.04920461019321465</v>
      </c>
      <c r="H300" s="5">
        <f t="shared" si="9"/>
        <v>0.8333038581687999</v>
      </c>
      <c r="I300" s="19">
        <v>37.88</v>
      </c>
      <c r="J300" s="19">
        <v>10.93</v>
      </c>
      <c r="K300" s="19">
        <v>4.16</v>
      </c>
      <c r="L300" s="19">
        <v>12.5</v>
      </c>
      <c r="M300" s="19">
        <f t="shared" si="6"/>
        <v>23.43</v>
      </c>
      <c r="N300" s="19">
        <f t="shared" si="7"/>
        <v>27.59</v>
      </c>
      <c r="O300" s="5"/>
      <c r="Q300" s="15"/>
      <c r="R300" s="6"/>
      <c r="S300" s="5"/>
    </row>
    <row r="301" spans="1:19" ht="15.75">
      <c r="A301" s="5" t="s">
        <v>40</v>
      </c>
      <c r="B301" s="5">
        <v>153</v>
      </c>
      <c r="C301" s="5">
        <v>2007</v>
      </c>
      <c r="D301" s="13">
        <v>109.22</v>
      </c>
      <c r="E301" s="14">
        <f>D301/$D$9</f>
        <v>1.1957147325617767</v>
      </c>
      <c r="F301" s="14">
        <f>CONVERT(E301,"mm","in")</f>
        <v>0.047075383171723495</v>
      </c>
      <c r="G301" s="5">
        <f t="shared" si="8"/>
        <v>0.050372875219295565</v>
      </c>
      <c r="H301" s="5">
        <f t="shared" si="9"/>
        <v>0.9345383396675965</v>
      </c>
      <c r="I301" s="19">
        <v>33.94</v>
      </c>
      <c r="J301" s="19">
        <v>6.29</v>
      </c>
      <c r="K301" s="19">
        <v>9.78</v>
      </c>
      <c r="L301" s="19">
        <v>10.6</v>
      </c>
      <c r="M301" s="19">
        <f t="shared" si="6"/>
        <v>16.89</v>
      </c>
      <c r="N301" s="19">
        <f t="shared" si="7"/>
        <v>26.67</v>
      </c>
      <c r="O301" s="5"/>
      <c r="Q301" s="15"/>
      <c r="R301" s="6"/>
      <c r="S301" s="5"/>
    </row>
    <row r="302" spans="1:19" ht="15.75">
      <c r="A302" s="5" t="s">
        <v>40</v>
      </c>
      <c r="B302" s="5">
        <v>154</v>
      </c>
      <c r="C302" s="5">
        <v>2008</v>
      </c>
      <c r="D302" s="13">
        <v>165.19</v>
      </c>
      <c r="E302" s="14">
        <f>D302/$D$9</f>
        <v>1.8084610572411637</v>
      </c>
      <c r="F302" s="14">
        <f>CONVERT(E302,"mm","in")</f>
        <v>0.07119925422209306</v>
      </c>
      <c r="G302" s="5">
        <f t="shared" si="8"/>
        <v>0.051589702665410186</v>
      </c>
      <c r="H302" s="5">
        <f t="shared" si="9"/>
        <v>1.3801059231502542</v>
      </c>
      <c r="I302" s="19">
        <v>52.58</v>
      </c>
      <c r="J302" s="19">
        <v>11.92</v>
      </c>
      <c r="K302" s="19">
        <v>11.13</v>
      </c>
      <c r="L302" s="19">
        <v>15.08</v>
      </c>
      <c r="M302" s="19">
        <f t="shared" si="6"/>
        <v>27</v>
      </c>
      <c r="N302" s="19">
        <f t="shared" si="7"/>
        <v>38.13</v>
      </c>
      <c r="O302" s="5"/>
      <c r="Q302" s="15"/>
      <c r="R302" s="6"/>
      <c r="S302" s="5"/>
    </row>
    <row r="303" spans="1:14" ht="15.75">
      <c r="A303" s="5" t="s">
        <v>40</v>
      </c>
      <c r="B303" s="5">
        <v>155</v>
      </c>
      <c r="C303" s="5">
        <v>2009</v>
      </c>
      <c r="D303" s="13">
        <v>151.16</v>
      </c>
      <c r="E303" s="14">
        <f>D303/$D$9</f>
        <v>1.6548639349390053</v>
      </c>
      <c r="F303" s="14">
        <f>CONVERT(E303,"mm","in")</f>
        <v>0.06515212342279549</v>
      </c>
      <c r="G303" s="5">
        <f t="shared" si="8"/>
        <v>0.05285575956361299</v>
      </c>
      <c r="H303" s="5">
        <f t="shared" si="9"/>
        <v>1.2326399991354502</v>
      </c>
      <c r="I303" s="19">
        <v>51.25</v>
      </c>
      <c r="J303" s="19">
        <v>15.27</v>
      </c>
      <c r="K303" s="19">
        <v>7.25</v>
      </c>
      <c r="L303" s="19">
        <v>16.34</v>
      </c>
      <c r="M303" s="19">
        <f t="shared" si="6"/>
        <v>31.61</v>
      </c>
      <c r="N303" s="19">
        <f t="shared" si="7"/>
        <v>38.86</v>
      </c>
    </row>
    <row r="304" spans="1:14" ht="15.75">
      <c r="A304" s="5" t="s">
        <v>40</v>
      </c>
      <c r="B304" s="5">
        <v>156</v>
      </c>
      <c r="C304" s="5">
        <v>2010</v>
      </c>
      <c r="D304" s="13">
        <v>154.08</v>
      </c>
      <c r="E304" s="14">
        <f>D304/$D$9</f>
        <v>1.6868314044416641</v>
      </c>
      <c r="F304" s="14">
        <f>CONVERT(E304,"mm","in")</f>
        <v>0.06641068521423873</v>
      </c>
      <c r="G304" s="5">
        <f t="shared" si="8"/>
        <v>0.05417171294641321</v>
      </c>
      <c r="H304" s="5">
        <f t="shared" si="9"/>
        <v>1.2259292092153768</v>
      </c>
      <c r="I304" s="19">
        <v>35.67</v>
      </c>
      <c r="J304" s="19">
        <v>8.4</v>
      </c>
      <c r="K304" s="19">
        <v>6.62</v>
      </c>
      <c r="L304" s="19">
        <v>13.72</v>
      </c>
      <c r="M304" s="19">
        <f t="shared" si="6"/>
        <v>22.12</v>
      </c>
      <c r="N304" s="19">
        <f t="shared" si="7"/>
        <v>28.740000000000002</v>
      </c>
    </row>
    <row r="305" spans="1:14" ht="15.75">
      <c r="A305" s="5" t="s">
        <v>40</v>
      </c>
      <c r="B305" s="5">
        <v>157</v>
      </c>
      <c r="C305" s="5">
        <v>2011</v>
      </c>
      <c r="D305" s="13">
        <v>134.18</v>
      </c>
      <c r="E305" s="14">
        <f>D305/$D$9</f>
        <v>1.4689709102283393</v>
      </c>
      <c r="F305" s="14">
        <f>CONVERT(E305,"mm","in")</f>
        <v>0.05783350040269052</v>
      </c>
      <c r="G305" s="5">
        <f t="shared" si="8"/>
        <v>0.05553822984563794</v>
      </c>
      <c r="H305" s="5">
        <f t="shared" si="9"/>
        <v>1.0413277586165786</v>
      </c>
      <c r="I305" s="19">
        <v>38.31</v>
      </c>
      <c r="J305" s="19">
        <v>13.71</v>
      </c>
      <c r="K305" s="19">
        <v>6.98</v>
      </c>
      <c r="L305" s="19">
        <v>7.52</v>
      </c>
      <c r="M305" s="19">
        <f t="shared" si="6"/>
        <v>21.23</v>
      </c>
      <c r="N305" s="19">
        <f t="shared" si="7"/>
        <v>28.21</v>
      </c>
    </row>
    <row r="306" spans="1:8" ht="15.75">
      <c r="A306" s="5" t="s">
        <v>40</v>
      </c>
      <c r="B306" s="5">
        <v>158</v>
      </c>
      <c r="C306" s="5">
        <v>2012</v>
      </c>
      <c r="D306" s="13">
        <v>98.66</v>
      </c>
      <c r="E306" s="14">
        <f>D306/$D$9</f>
        <v>1.0801063497028465</v>
      </c>
      <c r="F306" s="14">
        <f>CONVERT(E306,"mm","in")</f>
        <v>0.042523872035545134</v>
      </c>
      <c r="G306" s="5">
        <f t="shared" si="8"/>
        <v>0.0569559772931143</v>
      </c>
      <c r="H306" s="5">
        <f t="shared" si="9"/>
        <v>0.7466094702704024</v>
      </c>
    </row>
    <row r="307" spans="2:6" ht="15.75">
      <c r="B307" s="4" t="s">
        <v>14</v>
      </c>
      <c r="C307" s="4"/>
      <c r="F307" s="14">
        <f>AVERAGE(F149:F306)</f>
        <v>0.04918203382076556</v>
      </c>
    </row>
    <row r="308" ht="15.75">
      <c r="D308" s="5"/>
    </row>
    <row r="309" ht="15.75">
      <c r="D309" s="5"/>
    </row>
    <row r="310" ht="15.75">
      <c r="D310" s="5"/>
    </row>
    <row r="311" spans="1:4" ht="15.75">
      <c r="A311" s="18" t="s">
        <v>41</v>
      </c>
      <c r="D311" s="5"/>
    </row>
    <row r="312" ht="15.75">
      <c r="D312" s="5"/>
    </row>
    <row r="313" spans="1:4" ht="15.75">
      <c r="A313" s="5" t="s">
        <v>42</v>
      </c>
      <c r="D313" s="5"/>
    </row>
    <row r="314" spans="1:4" ht="15.75">
      <c r="A314" s="5" t="s">
        <v>43</v>
      </c>
      <c r="D314" s="5"/>
    </row>
    <row r="315" spans="1:4" ht="15.75">
      <c r="A315" s="5" t="s">
        <v>11</v>
      </c>
      <c r="D315" s="5"/>
    </row>
    <row r="316" spans="1:4" ht="15.75">
      <c r="A316" s="5" t="s">
        <v>44</v>
      </c>
      <c r="D316" s="5"/>
    </row>
    <row r="317" spans="1:4" ht="15.75">
      <c r="A317" s="5" t="s">
        <v>45</v>
      </c>
      <c r="D317" s="5"/>
    </row>
    <row r="318" spans="1:4" ht="15.75">
      <c r="A318" s="5" t="s">
        <v>46</v>
      </c>
      <c r="D318" s="5"/>
    </row>
    <row r="319" ht="15.75">
      <c r="D319" s="5"/>
    </row>
    <row r="320" spans="1:4" ht="15.75">
      <c r="A320" s="5" t="s">
        <v>9</v>
      </c>
      <c r="D320" s="5"/>
    </row>
    <row r="321" spans="1:4" ht="15.75">
      <c r="A321" s="5" t="s">
        <v>10</v>
      </c>
      <c r="D321" s="5"/>
    </row>
    <row r="322" ht="15.75">
      <c r="D322" s="5"/>
    </row>
    <row r="323" ht="15.75">
      <c r="D323" s="5"/>
    </row>
    <row r="324" spans="3:4" ht="15.75">
      <c r="C324"/>
      <c r="D324"/>
    </row>
    <row r="325" spans="3:4" ht="15.75">
      <c r="C325"/>
      <c r="D325"/>
    </row>
    <row r="326" spans="3:4" ht="15.75">
      <c r="C326"/>
      <c r="D326"/>
    </row>
    <row r="327" ht="15.75">
      <c r="D327" s="5"/>
    </row>
    <row r="328" ht="15.75">
      <c r="D328" s="5"/>
    </row>
    <row r="329" ht="15.75">
      <c r="D329" s="5"/>
    </row>
    <row r="330" ht="15.75">
      <c r="D330" s="5"/>
    </row>
    <row r="331" ht="15.75">
      <c r="D331" s="5"/>
    </row>
    <row r="332" ht="15.75">
      <c r="D332" s="5"/>
    </row>
    <row r="333" ht="15.75">
      <c r="D333" s="5"/>
    </row>
    <row r="334" ht="15.75">
      <c r="D334" s="5"/>
    </row>
    <row r="335" ht="15.75">
      <c r="D335" s="5"/>
    </row>
    <row r="336" ht="15.75">
      <c r="D336" s="5"/>
    </row>
    <row r="337" ht="15.75">
      <c r="D337" s="5"/>
    </row>
    <row r="338" ht="15.75">
      <c r="D338" s="5"/>
    </row>
    <row r="339" ht="15.75">
      <c r="D339" s="5"/>
    </row>
    <row r="340" ht="15.75">
      <c r="D340" s="5"/>
    </row>
    <row r="341" ht="15.75">
      <c r="D341" s="5"/>
    </row>
    <row r="342" ht="15.75">
      <c r="D342" s="5"/>
    </row>
    <row r="343" ht="15.75">
      <c r="D343" s="5"/>
    </row>
    <row r="344" ht="15.75">
      <c r="D344" s="5"/>
    </row>
    <row r="345" ht="15.75">
      <c r="D345" s="5"/>
    </row>
    <row r="346" ht="15.75">
      <c r="D346" s="5"/>
    </row>
    <row r="347" ht="15.75">
      <c r="D347" s="5"/>
    </row>
    <row r="348" ht="15.75">
      <c r="D348" s="5"/>
    </row>
    <row r="349" ht="15.75">
      <c r="D349" s="5"/>
    </row>
    <row r="350" ht="15.75">
      <c r="D350" s="5"/>
    </row>
    <row r="351" ht="15.75">
      <c r="D351" s="5"/>
    </row>
    <row r="352" ht="15.75">
      <c r="D352" s="5"/>
    </row>
    <row r="353" ht="15.75">
      <c r="D353" s="5"/>
    </row>
    <row r="354" ht="15.75">
      <c r="D354" s="5"/>
    </row>
    <row r="355" ht="15.75">
      <c r="D355" s="5"/>
    </row>
    <row r="356" ht="15.75">
      <c r="D356" s="5"/>
    </row>
    <row r="357" ht="15.75">
      <c r="D357" s="5"/>
    </row>
    <row r="358" ht="15.75">
      <c r="D358" s="5"/>
    </row>
    <row r="359" ht="15.75">
      <c r="D359" s="5"/>
    </row>
    <row r="360" ht="15.75">
      <c r="D360" s="5"/>
    </row>
    <row r="361" ht="15.75">
      <c r="D361" s="5"/>
    </row>
    <row r="362" ht="15.75">
      <c r="D362" s="5"/>
    </row>
    <row r="363" ht="15.75">
      <c r="D363" s="5"/>
    </row>
    <row r="364" ht="15.75">
      <c r="D364" s="5"/>
    </row>
    <row r="365" ht="15.75">
      <c r="D365" s="5"/>
    </row>
    <row r="366" ht="15.75">
      <c r="D366" s="5"/>
    </row>
    <row r="367" ht="15.75">
      <c r="D367" s="5"/>
    </row>
    <row r="368" ht="15.75">
      <c r="D368" s="5"/>
    </row>
    <row r="369" ht="15.75">
      <c r="D369" s="5"/>
    </row>
    <row r="370" ht="15.75">
      <c r="D370" s="5"/>
    </row>
    <row r="371" ht="15.75">
      <c r="D371" s="5"/>
    </row>
    <row r="372" ht="15.75">
      <c r="D372" s="5"/>
    </row>
    <row r="373" ht="15.75">
      <c r="D373" s="5"/>
    </row>
    <row r="374" ht="15.75">
      <c r="D374" s="5"/>
    </row>
    <row r="375" ht="15.75">
      <c r="D375" s="5"/>
    </row>
    <row r="376" ht="15.75">
      <c r="D376" s="5"/>
    </row>
    <row r="377" ht="15.75">
      <c r="D377" s="5"/>
    </row>
    <row r="378" ht="15.75">
      <c r="D378" s="5"/>
    </row>
    <row r="379" ht="15.75">
      <c r="D379" s="5"/>
    </row>
    <row r="380" ht="15.75">
      <c r="D380" s="5"/>
    </row>
    <row r="381" ht="15.75">
      <c r="D381" s="5"/>
    </row>
    <row r="382" ht="15.75">
      <c r="D382" s="5"/>
    </row>
    <row r="383" ht="15.75">
      <c r="D383" s="5"/>
    </row>
    <row r="384" ht="15.75">
      <c r="D384" s="5"/>
    </row>
    <row r="385" ht="15.75">
      <c r="D385" s="5"/>
    </row>
    <row r="386" ht="15.75">
      <c r="D386" s="5"/>
    </row>
    <row r="387" ht="15.75">
      <c r="D387" s="5"/>
    </row>
    <row r="388" ht="15.75">
      <c r="D388" s="5"/>
    </row>
    <row r="389" ht="15.75">
      <c r="D389" s="5"/>
    </row>
    <row r="390" ht="15.75">
      <c r="D390" s="5"/>
    </row>
    <row r="391" ht="15.75">
      <c r="D391" s="5"/>
    </row>
    <row r="392" ht="15.75">
      <c r="D392" s="5"/>
    </row>
    <row r="393" ht="15.75">
      <c r="D393" s="5"/>
    </row>
    <row r="394" ht="15.75">
      <c r="D394" s="5"/>
    </row>
    <row r="395" ht="15.75">
      <c r="D395" s="5"/>
    </row>
    <row r="396" ht="15.75">
      <c r="D396" s="5"/>
    </row>
    <row r="397" ht="15.75">
      <c r="D397" s="5"/>
    </row>
    <row r="398" ht="15.75">
      <c r="D398" s="5"/>
    </row>
    <row r="399" ht="15.75">
      <c r="D399" s="5"/>
    </row>
    <row r="400" ht="15.75">
      <c r="D400" s="5"/>
    </row>
    <row r="401" ht="15.75">
      <c r="D401" s="5"/>
    </row>
    <row r="402" ht="15.75">
      <c r="D402" s="5"/>
    </row>
    <row r="403" ht="15.75">
      <c r="D403" s="5"/>
    </row>
    <row r="404" ht="15.75">
      <c r="D404" s="5"/>
    </row>
    <row r="405" ht="15.75">
      <c r="D405" s="5"/>
    </row>
    <row r="406" ht="15.75">
      <c r="D406" s="5"/>
    </row>
    <row r="407" ht="15.75">
      <c r="D407" s="5"/>
    </row>
    <row r="408" ht="15.75">
      <c r="D408" s="5"/>
    </row>
    <row r="409" ht="15.75">
      <c r="D409" s="5"/>
    </row>
    <row r="410" ht="15.75">
      <c r="D410" s="5"/>
    </row>
    <row r="411" ht="15.75">
      <c r="D411" s="5"/>
    </row>
    <row r="412" ht="15.75">
      <c r="D412" s="5"/>
    </row>
    <row r="413" ht="15.75">
      <c r="D413" s="5"/>
    </row>
    <row r="414" ht="15.75">
      <c r="D414" s="5"/>
    </row>
    <row r="415" ht="15.75">
      <c r="D415" s="5"/>
    </row>
    <row r="416" ht="15.75">
      <c r="D416" s="5"/>
    </row>
    <row r="417" ht="15.75">
      <c r="D417" s="5"/>
    </row>
    <row r="418" ht="15.75">
      <c r="D418" s="5"/>
    </row>
    <row r="419" ht="15.75">
      <c r="D419" s="5"/>
    </row>
    <row r="420" ht="15.75">
      <c r="D420" s="5"/>
    </row>
    <row r="421" ht="15.75">
      <c r="D421" s="5"/>
    </row>
    <row r="422" ht="15.75">
      <c r="D422" s="5"/>
    </row>
    <row r="423" ht="15.75">
      <c r="D423" s="5"/>
    </row>
    <row r="424" ht="15.75">
      <c r="D424" s="5"/>
    </row>
    <row r="425" ht="15.75">
      <c r="D425" s="5"/>
    </row>
    <row r="426" ht="15.75">
      <c r="D426" s="5"/>
    </row>
    <row r="427" ht="15.75">
      <c r="D427" s="5"/>
    </row>
    <row r="428" ht="15.75">
      <c r="D428" s="5"/>
    </row>
    <row r="429" ht="15.75">
      <c r="D429" s="5"/>
    </row>
    <row r="430" ht="15.75">
      <c r="D430" s="5"/>
    </row>
    <row r="431" ht="15.75">
      <c r="D431" s="5"/>
    </row>
    <row r="432" ht="15.75">
      <c r="D432" s="5"/>
    </row>
    <row r="433" ht="15.75">
      <c r="D433" s="5"/>
    </row>
    <row r="434" ht="15.75">
      <c r="D434" s="5"/>
    </row>
    <row r="435" ht="15.75">
      <c r="D435" s="5"/>
    </row>
    <row r="436" ht="15.75">
      <c r="D436" s="5"/>
    </row>
    <row r="437" ht="15.75">
      <c r="D437" s="5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</dc:creator>
  <cp:keywords/>
  <dc:description/>
  <cp:lastModifiedBy>Stewart Berlocher</cp:lastModifiedBy>
  <dcterms:created xsi:type="dcterms:W3CDTF">2012-11-12T21:22:14Z</dcterms:created>
  <dcterms:modified xsi:type="dcterms:W3CDTF">2012-11-14T23:41:43Z</dcterms:modified>
  <cp:category/>
  <cp:version/>
  <cp:contentType/>
  <cp:contentStatus/>
</cp:coreProperties>
</file>