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56" yWindow="20" windowWidth="32760" windowHeight="179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<sst xmlns="http://schemas.openxmlformats.org/spreadsheetml/2006/main" count="222" uniqueCount="46">
  <si>
    <t>1.  BASIC DATA:  Raw ring widths against tree age.  The first ring is 1834 but the tree is probably 2-3 years older because the tree was cut off about 3 ft. ft above the ground.</t>
  </si>
  <si>
    <t>2.  LONG-TERM TRENDS: To understand trends, a trend line was fit to the data.  This required subdividing the data into 3 series, and extrapolating a few points between the series "by eye".</t>
  </si>
  <si>
    <t>3.  STANDARDIZED VARATIONS: Raw ring widths divided by the widths predicted by the polynomial to show yearly variation independent of long term growth trends.</t>
  </si>
  <si>
    <t>5.  DATA</t>
  </si>
  <si>
    <t>Rainfall data for available years are also listed.</t>
  </si>
  <si>
    <t>4. AN EXAMPLE OF HOW CLIMATE AFFECTS RING WIDTHS:  The standardized ring data are correlated with total rainfall, but the amount of variance explained is too low to use to predict pre-1900 rainfall.</t>
  </si>
  <si>
    <t>ring widths</t>
  </si>
  <si>
    <t>(width in in./</t>
  </si>
  <si>
    <t>predicted)</t>
  </si>
  <si>
    <t>from</t>
  </si>
  <si>
    <t>center</t>
  </si>
  <si>
    <t>ring</t>
  </si>
  <si>
    <t>number</t>
  </si>
  <si>
    <t>standardized</t>
  </si>
  <si>
    <t>width</t>
  </si>
  <si>
    <t>date</t>
  </si>
  <si>
    <t>pixels</t>
  </si>
  <si>
    <t>in</t>
  </si>
  <si>
    <t>photo</t>
  </si>
  <si>
    <t>mm</t>
  </si>
  <si>
    <t>Total</t>
  </si>
  <si>
    <t>polynomial coefficients</t>
  </si>
  <si>
    <t>Track_bur_oak_1_sanded</t>
  </si>
  <si>
    <t>Track_bur_oak_2</t>
  </si>
  <si>
    <t>Track_bur_oak_3</t>
  </si>
  <si>
    <t>Track_bur_oak_4</t>
  </si>
  <si>
    <t>Track_bur_oak_5</t>
  </si>
  <si>
    <t>Track_bur_oak_6</t>
  </si>
  <si>
    <t>Track_bur_oak_7</t>
  </si>
  <si>
    <t>Track_bur_oak_8</t>
  </si>
  <si>
    <t>Track_bur_oak_9_sanded</t>
  </si>
  <si>
    <t>Calibration measurements for standard unsanded photos</t>
  </si>
  <si>
    <t>predicted</t>
  </si>
  <si>
    <t>widths (in)</t>
  </si>
  <si>
    <t>edited</t>
  </si>
  <si>
    <t>total rain</t>
  </si>
  <si>
    <t>spring rain</t>
  </si>
  <si>
    <t>winter rain</t>
  </si>
  <si>
    <t>summer rain</t>
  </si>
  <si>
    <t>S + S</t>
  </si>
  <si>
    <t>W +S +S</t>
  </si>
  <si>
    <t>Tree 3. "Track" Bur Oak from County Fair Grounds, Urbana, Illinois, cut down summer of 2012 because the tree was dying.</t>
  </si>
  <si>
    <t>The cut stump was photographed in situ without close-up lenses.  Only the center and edge were sanded.</t>
  </si>
  <si>
    <t>Ring widths in the photos were measured with the measure tool of Photoshop, in pixels.</t>
  </si>
  <si>
    <t>pix/mm</t>
  </si>
  <si>
    <t>size of pixel =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</si>
</sst>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"/>
    <numFmt numFmtId="165" formatCode="#,##0.000000000000000"/>
    <numFmt numFmtId="166" formatCode="0.000"/>
    <numFmt numFmtId="167" formatCode="0.0000000000"/>
    <numFmt numFmtId="168" formatCode="0.000000"/>
    <numFmt numFmtId="169" formatCode="0.00000000000000000000"/>
  </numFmts>
  <fonts count="36"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6"/>
      <color indexed="8"/>
      <name val="Calibri"/>
      <family val="0"/>
    </font>
    <font>
      <sz val="12"/>
      <name val="Times New Roman"/>
      <family val="0"/>
    </font>
    <font>
      <sz val="8"/>
      <name val="Verdana"/>
      <family val="0"/>
    </font>
    <font>
      <u val="single"/>
      <sz val="9"/>
      <color indexed="12"/>
      <name val="Calibri"/>
      <family val="2"/>
    </font>
    <font>
      <u val="single"/>
      <sz val="9"/>
      <color indexed="61"/>
      <name val="Calibri"/>
      <family val="2"/>
    </font>
    <font>
      <sz val="12"/>
      <name val="Verdana"/>
      <family val="0"/>
    </font>
    <font>
      <sz val="17.75"/>
      <name val="Verdana"/>
      <family val="0"/>
    </font>
    <font>
      <b/>
      <sz val="16"/>
      <color indexed="8"/>
      <name val="Calibri"/>
      <family val="0"/>
    </font>
    <font>
      <sz val="14"/>
      <color indexed="8"/>
      <name val="Calibri"/>
      <family val="0"/>
    </font>
    <font>
      <sz val="16"/>
      <name val="Verdana"/>
      <family val="0"/>
    </font>
    <font>
      <sz val="18"/>
      <name val="Verdana"/>
      <family val="0"/>
    </font>
    <font>
      <sz val="16"/>
      <color indexed="48"/>
      <name val="Calibri"/>
      <family val="0"/>
    </font>
    <font>
      <sz val="16"/>
      <color indexed="10"/>
      <name val="Calibri"/>
      <family val="0"/>
    </font>
    <font>
      <sz val="14.25"/>
      <name val="Verdana"/>
      <family val="0"/>
    </font>
    <font>
      <b/>
      <sz val="12"/>
      <name val="Verdana"/>
      <family val="0"/>
    </font>
    <font>
      <vertAlign val="superscript"/>
      <sz val="14.25"/>
      <name val="Verdana"/>
      <family val="0"/>
    </font>
    <font>
      <sz val="14.5"/>
      <name val="Verdana"/>
      <family val="0"/>
    </font>
    <font>
      <sz val="14"/>
      <name val="Verdana"/>
      <family val="0"/>
    </font>
    <font>
      <b/>
      <sz val="15"/>
      <name val="Verdana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6" fillId="16" borderId="0" applyNumberFormat="0" applyBorder="0" applyAlignment="0" applyProtection="0"/>
    <xf numFmtId="0" fontId="10" fillId="11" borderId="1" applyNumberFormat="0" applyAlignment="0" applyProtection="0"/>
    <xf numFmtId="0" fontId="1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3" borderId="1" applyNumberFormat="0" applyAlignment="0" applyProtection="0"/>
    <xf numFmtId="0" fontId="11" fillId="0" borderId="6" applyNumberFormat="0" applyFill="0" applyAlignment="0" applyProtection="0"/>
    <xf numFmtId="0" fontId="7" fillId="19" borderId="0" applyNumberFormat="0" applyBorder="0" applyAlignment="0" applyProtection="0"/>
    <xf numFmtId="0" fontId="0" fillId="20" borderId="7" applyNumberFormat="0" applyFont="0" applyAlignment="0" applyProtection="0"/>
    <xf numFmtId="0" fontId="9" fillId="11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0" borderId="1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0" xfId="0" applyAlignment="1">
      <alignment/>
    </xf>
    <xf numFmtId="0" fontId="22" fillId="0" borderId="0" xfId="0" applyFont="1" applyAlignment="1">
      <alignment/>
    </xf>
    <xf numFmtId="1" fontId="2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0" fillId="0" borderId="0" xfId="0" applyFill="1" applyAlignment="1">
      <alignment/>
    </xf>
  </cellXfs>
  <cellStyles count="61">
    <cellStyle name="Normal" xfId="0"/>
    <cellStyle name="20% - Accent1" xfId="15"/>
    <cellStyle name="20% - Accent1_Track_Bur_Oak_ring_data.xls Chart 57" xfId="16"/>
    <cellStyle name="20% - Accent2" xfId="17"/>
    <cellStyle name="20% - Accent2_Track_Bur_Oak_ring_data.xls Chart 57" xfId="18"/>
    <cellStyle name="20% - Accent3" xfId="19"/>
    <cellStyle name="20% - Accent3_Track_Bur_Oak_ring_data.xls Chart 57" xfId="20"/>
    <cellStyle name="20% - Accent4" xfId="21"/>
    <cellStyle name="20% - Accent4_Track_Bur_Oak_ring_data.xls Chart 57" xfId="22"/>
    <cellStyle name="20% - Accent5" xfId="23"/>
    <cellStyle name="20% - Accent5_Track_Bur_Oak_ring_data.xls Chart 57" xfId="24"/>
    <cellStyle name="20% - Accent6" xfId="25"/>
    <cellStyle name="20% - Accent6_Track_Bur_Oak_ring_data.xls Chart 57" xfId="26"/>
    <cellStyle name="40% - Accent1" xfId="27"/>
    <cellStyle name="40% - Accent1_Track_Bur_Oak_ring_data.xls Chart 57" xfId="28"/>
    <cellStyle name="40% - Accent2" xfId="29"/>
    <cellStyle name="40% - Accent2_Track_Bur_Oak_ring_data.xls Chart 57" xfId="30"/>
    <cellStyle name="40% - Accent3" xfId="31"/>
    <cellStyle name="40% - Accent3_Track_Bur_Oak_ring_data.xls Chart 57" xfId="32"/>
    <cellStyle name="40% - Accent4" xfId="33"/>
    <cellStyle name="40% - Accent4_Track_Bur_Oak_ring_data.xls Chart 57" xfId="34"/>
    <cellStyle name="40% - Accent5" xfId="35"/>
    <cellStyle name="40% - Accent5_Track_Bur_Oak_ring_data.xls Chart 57" xfId="36"/>
    <cellStyle name="40% - Accent6" xfId="37"/>
    <cellStyle name="40% - Accent6_Track_Bur_Oak_ring_data.xls Chart 57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Total data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Sheet1!$C$174:$C$352</c:f>
              <c:numCache/>
            </c:numRef>
          </c:xVal>
          <c:yVal>
            <c:numRef>
              <c:f>Sheet1!$F$174:$F$352</c:f>
              <c:numCache/>
            </c:numRef>
          </c:yVal>
          <c:smooth val="0"/>
        </c:ser>
        <c:axId val="43142546"/>
        <c:axId val="52738595"/>
      </c:scatterChart>
      <c:valAx>
        <c:axId val="43142546"/>
        <c:scaling>
          <c:orientation val="minMax"/>
          <c:max val="2020"/>
          <c:min val="18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738595"/>
        <c:crosses val="autoZero"/>
        <c:crossBetween val="midCat"/>
        <c:dispUnits/>
        <c:majorUnit val="10"/>
        <c:minorUnit val="1"/>
      </c:valAx>
      <c:valAx>
        <c:axId val="527385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Raw ring width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4254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standardized widths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0"/>
            <c:dispRSqr val="0"/>
          </c:trendline>
          <c:xVal>
            <c:numRef>
              <c:f>Sheet1!$C$174:$C$352</c:f>
              <c:numCache/>
            </c:numRef>
          </c:xVal>
          <c:yVal>
            <c:numRef>
              <c:f>Sheet1!$H$174:$H$352</c:f>
              <c:numCache/>
            </c:numRef>
          </c:yVal>
          <c:smooth val="0"/>
        </c:ser>
        <c:axId val="4885308"/>
        <c:axId val="43967773"/>
      </c:scatterChart>
      <c:valAx>
        <c:axId val="4885308"/>
        <c:scaling>
          <c:orientation val="minMax"/>
          <c:max val="2020"/>
          <c:min val="18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3967773"/>
        <c:crosses val="autoZero"/>
        <c:crossBetween val="midCat"/>
        <c:dispUnits/>
        <c:majorUnit val="10"/>
        <c:minorUnit val="1"/>
      </c:valAx>
      <c:valAx>
        <c:axId val="439677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/>
                  <a:t>Standardized ring widths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853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total data</c:v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Sheet1!$C$174:$C$352</c:f>
              <c:numCache/>
            </c:numRef>
          </c:xVal>
          <c:yVal>
            <c:numRef>
              <c:f>Sheet1!$F$174:$F$352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xVal>
            <c:numRef>
              <c:f>Sheet1!$C$174:$C$352</c:f>
              <c:numCache/>
            </c:numRef>
          </c:xVal>
          <c:yVal>
            <c:numRef>
              <c:f>Sheet1!$G$174:$G$352</c:f>
              <c:numCache/>
            </c:numRef>
          </c:yVal>
          <c:smooth val="0"/>
        </c:ser>
        <c:axId val="60165638"/>
        <c:axId val="4619831"/>
      </c:scatterChart>
      <c:valAx>
        <c:axId val="60165638"/>
        <c:scaling>
          <c:orientation val="minMax"/>
          <c:max val="2020"/>
          <c:min val="18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600" b="0" i="0" u="none" baseline="0"/>
            </a:pPr>
          </a:p>
        </c:txPr>
        <c:crossAx val="4619831"/>
        <c:crosses val="autoZero"/>
        <c:crossBetween val="midCat"/>
        <c:dispUnits/>
        <c:majorUnit val="10"/>
        <c:minorUnit val="1"/>
      </c:valAx>
      <c:valAx>
        <c:axId val="4619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Raw ring widths in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16563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Sheet1!$I$241:$I$351</c:f>
              <c:numCache/>
            </c:numRef>
          </c:xVal>
          <c:yVal>
            <c:numRef>
              <c:f>Sheet1!$H$241:$H$351</c:f>
              <c:numCache/>
            </c:numRef>
          </c:yVal>
          <c:smooth val="0"/>
        </c:ser>
        <c:axId val="41578480"/>
        <c:axId val="38662001"/>
      </c:scatterChart>
      <c:valAx>
        <c:axId val="41578480"/>
        <c:scaling>
          <c:orientation val="minMax"/>
          <c:max val="60"/>
          <c:min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Total yearly rainfall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8662001"/>
        <c:crosses val="autoZero"/>
        <c:crossBetween val="midCat"/>
        <c:dispUnits/>
        <c:majorUnit val="10"/>
        <c:minorUnit val="1"/>
      </c:valAx>
      <c:valAx>
        <c:axId val="38662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50" b="0" i="0" u="none" baseline="0"/>
                  <a:t>Standardized ring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5784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12</xdr:row>
      <xdr:rowOff>133350</xdr:rowOff>
    </xdr:from>
    <xdr:to>
      <xdr:col>14</xdr:col>
      <xdr:colOff>19050</xdr:colOff>
      <xdr:row>42</xdr:row>
      <xdr:rowOff>28575</xdr:rowOff>
    </xdr:to>
    <xdr:graphicFrame>
      <xdr:nvGraphicFramePr>
        <xdr:cNvPr id="1" name="Chart 53"/>
        <xdr:cNvGraphicFramePr/>
      </xdr:nvGraphicFramePr>
      <xdr:xfrm>
        <a:off x="1600200" y="2657475"/>
        <a:ext cx="1082992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91</xdr:row>
      <xdr:rowOff>171450</xdr:rowOff>
    </xdr:from>
    <xdr:to>
      <xdr:col>14</xdr:col>
      <xdr:colOff>0</xdr:colOff>
      <xdr:row>129</xdr:row>
      <xdr:rowOff>28575</xdr:rowOff>
    </xdr:to>
    <xdr:graphicFrame>
      <xdr:nvGraphicFramePr>
        <xdr:cNvPr id="2" name="Shape 4"/>
        <xdr:cNvGraphicFramePr/>
      </xdr:nvGraphicFramePr>
      <xdr:xfrm>
        <a:off x="1590675" y="18497550"/>
        <a:ext cx="10820400" cy="745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45</xdr:row>
      <xdr:rowOff>171450</xdr:rowOff>
    </xdr:from>
    <xdr:to>
      <xdr:col>14</xdr:col>
      <xdr:colOff>0</xdr:colOff>
      <xdr:row>83</xdr:row>
      <xdr:rowOff>38100</xdr:rowOff>
    </xdr:to>
    <xdr:graphicFrame>
      <xdr:nvGraphicFramePr>
        <xdr:cNvPr id="3" name="Shape 2"/>
        <xdr:cNvGraphicFramePr/>
      </xdr:nvGraphicFramePr>
      <xdr:xfrm>
        <a:off x="1581150" y="9296400"/>
        <a:ext cx="10829925" cy="746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609600</xdr:colOff>
      <xdr:row>83</xdr:row>
      <xdr:rowOff>123825</xdr:rowOff>
    </xdr:from>
    <xdr:to>
      <xdr:col>10</xdr:col>
      <xdr:colOff>9525</xdr:colOff>
      <xdr:row>87</xdr:row>
      <xdr:rowOff>133350</xdr:rowOff>
    </xdr:to>
    <xdr:sp>
      <xdr:nvSpPr>
        <xdr:cNvPr id="4" name="TextBox 55"/>
        <xdr:cNvSpPr txBox="1">
          <a:spLocks noChangeArrowheads="1"/>
        </xdr:cNvSpPr>
      </xdr:nvSpPr>
      <xdr:spPr>
        <a:xfrm>
          <a:off x="5991225" y="16849725"/>
          <a:ext cx="307657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3366FF"/>
              </a:solidFill>
              <a:latin typeface="Calibri"/>
              <a:ea typeface="Calibri"/>
              <a:cs typeface="Calibri"/>
            </a:rPr>
            <a:t>BLUE - raw data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RED - multi-part polynomial regression</a:t>
          </a:r>
        </a:p>
      </xdr:txBody>
    </xdr:sp>
    <xdr:clientData/>
  </xdr:twoCellAnchor>
  <xdr:twoCellAnchor>
    <xdr:from>
      <xdr:col>1</xdr:col>
      <xdr:colOff>19050</xdr:colOff>
      <xdr:row>133</xdr:row>
      <xdr:rowOff>28575</xdr:rowOff>
    </xdr:from>
    <xdr:to>
      <xdr:col>11</xdr:col>
      <xdr:colOff>447675</xdr:colOff>
      <xdr:row>163</xdr:row>
      <xdr:rowOff>0</xdr:rowOff>
    </xdr:to>
    <xdr:graphicFrame>
      <xdr:nvGraphicFramePr>
        <xdr:cNvPr id="5" name="Chart 57"/>
        <xdr:cNvGraphicFramePr/>
      </xdr:nvGraphicFramePr>
      <xdr:xfrm>
        <a:off x="1600200" y="26755725"/>
        <a:ext cx="8743950" cy="597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69"/>
  <sheetViews>
    <sheetView tabSelected="1" workbookViewId="0" topLeftCell="A1">
      <selection activeCell="G8" sqref="G8"/>
    </sheetView>
  </sheetViews>
  <sheetFormatPr defaultColWidth="11.00390625" defaultRowHeight="15.75"/>
  <cols>
    <col min="1" max="1" width="20.75390625" style="0" customWidth="1"/>
    <col min="2" max="3" width="7.875" style="0" customWidth="1"/>
    <col min="4" max="4" width="10.625" style="5" customWidth="1"/>
    <col min="6" max="6" width="12.50390625" style="0" bestFit="1" customWidth="1"/>
    <col min="8" max="8" width="12.50390625" style="0" bestFit="1" customWidth="1"/>
    <col min="9" max="9" width="12.375" style="0" bestFit="1" customWidth="1"/>
    <col min="10" max="10" width="12.375" style="0" customWidth="1"/>
    <col min="15" max="15" width="11.125" style="6" customWidth="1"/>
    <col min="19" max="19" width="10.625" style="6" customWidth="1"/>
    <col min="38" max="38" width="28.125" style="0" bestFit="1" customWidth="1"/>
    <col min="39" max="39" width="32.625" style="0" bestFit="1" customWidth="1"/>
    <col min="40" max="40" width="22.625" style="0" bestFit="1" customWidth="1"/>
  </cols>
  <sheetData>
    <row r="1" ht="21">
      <c r="A1" s="26" t="s">
        <v>41</v>
      </c>
    </row>
    <row r="2" ht="18">
      <c r="A2" s="27" t="s">
        <v>42</v>
      </c>
    </row>
    <row r="3" ht="18">
      <c r="A3" s="27"/>
    </row>
    <row r="4" ht="15.75">
      <c r="A4" s="24" t="s">
        <v>43</v>
      </c>
    </row>
    <row r="5" ht="15.75">
      <c r="A5" s="24"/>
    </row>
    <row r="6" spans="1:17" ht="15.75">
      <c r="A6" s="24" t="s">
        <v>31</v>
      </c>
      <c r="D6"/>
      <c r="E6" t="s">
        <v>19</v>
      </c>
      <c r="F6" s="6">
        <v>20</v>
      </c>
      <c r="Q6" s="6"/>
    </row>
    <row r="7" spans="4:17" ht="15.75">
      <c r="D7" s="6"/>
      <c r="E7" t="s">
        <v>16</v>
      </c>
      <c r="F7" s="6">
        <v>1182.01</v>
      </c>
      <c r="Q7" s="6"/>
    </row>
    <row r="8" spans="1:17" ht="15.75">
      <c r="A8" t="s">
        <v>45</v>
      </c>
      <c r="D8" s="6"/>
      <c r="E8" t="s">
        <v>44</v>
      </c>
      <c r="F8">
        <f>F7/F6</f>
        <v>59.1005</v>
      </c>
      <c r="G8">
        <f>1/F8</f>
        <v>0.016920330623260378</v>
      </c>
      <c r="Q8" s="6"/>
    </row>
    <row r="9" spans="1:17" ht="15.75">
      <c r="A9" s="5"/>
      <c r="D9"/>
      <c r="Q9" s="6"/>
    </row>
    <row r="10" spans="4:17" ht="15.75">
      <c r="D10"/>
      <c r="Q10" s="6"/>
    </row>
    <row r="11" spans="1:19" ht="15.75">
      <c r="A11" t="s">
        <v>0</v>
      </c>
      <c r="D11"/>
      <c r="S11"/>
    </row>
    <row r="12" spans="4:19" ht="15.75">
      <c r="D12"/>
      <c r="S12"/>
    </row>
    <row r="13" spans="1:19" ht="15.75">
      <c r="A13" s="24"/>
      <c r="B13" s="24"/>
      <c r="D13" s="6"/>
      <c r="F13" s="15"/>
      <c r="S13"/>
    </row>
    <row r="14" spans="1:19" ht="15.75">
      <c r="A14" s="24"/>
      <c r="B14" s="24"/>
      <c r="D14" s="6"/>
      <c r="F14" s="15"/>
      <c r="S14"/>
    </row>
    <row r="15" spans="1:19" ht="15.75">
      <c r="A15" s="24"/>
      <c r="B15" s="24"/>
      <c r="D15" s="6"/>
      <c r="F15" s="15"/>
      <c r="S15"/>
    </row>
    <row r="16" spans="1:19" ht="15.75">
      <c r="A16" s="24"/>
      <c r="B16" s="24"/>
      <c r="D16" s="6"/>
      <c r="F16" s="15"/>
      <c r="S16"/>
    </row>
    <row r="17" spans="1:19" ht="15.75">
      <c r="A17" s="24"/>
      <c r="B17" s="24"/>
      <c r="D17" s="6"/>
      <c r="F17" s="15"/>
      <c r="S17"/>
    </row>
    <row r="18" spans="1:19" ht="15.75">
      <c r="A18" s="24"/>
      <c r="B18" s="24"/>
      <c r="D18" s="6"/>
      <c r="F18" s="15"/>
      <c r="S18"/>
    </row>
    <row r="19" spans="1:19" ht="15.75">
      <c r="A19" s="24"/>
      <c r="B19" s="24"/>
      <c r="D19" s="6"/>
      <c r="F19" s="15"/>
      <c r="S19"/>
    </row>
    <row r="20" spans="1:19" ht="15.75">
      <c r="A20" s="24"/>
      <c r="B20" s="24"/>
      <c r="D20" s="6"/>
      <c r="F20" s="15"/>
      <c r="S20"/>
    </row>
    <row r="21" spans="1:19" ht="15.75">
      <c r="A21" s="24"/>
      <c r="B21" s="24"/>
      <c r="D21" s="6"/>
      <c r="F21" s="15"/>
      <c r="S21"/>
    </row>
    <row r="22" spans="1:19" ht="15.75">
      <c r="A22" s="24"/>
      <c r="B22" s="24"/>
      <c r="D22" s="6"/>
      <c r="F22" s="15"/>
      <c r="S22"/>
    </row>
    <row r="23" spans="1:19" ht="15.75">
      <c r="A23" s="24"/>
      <c r="B23" s="24"/>
      <c r="D23" s="6"/>
      <c r="F23" s="15"/>
      <c r="S23"/>
    </row>
    <row r="24" spans="1:19" ht="15.75">
      <c r="A24" s="24"/>
      <c r="B24" s="24"/>
      <c r="D24" s="6"/>
      <c r="F24" s="15"/>
      <c r="S24"/>
    </row>
    <row r="25" spans="1:19" ht="15.75">
      <c r="A25" s="24"/>
      <c r="B25" s="24"/>
      <c r="D25" s="6"/>
      <c r="F25" s="15"/>
      <c r="S25"/>
    </row>
    <row r="26" spans="1:19" ht="15.75">
      <c r="A26" s="24"/>
      <c r="B26" s="24"/>
      <c r="D26" s="6"/>
      <c r="F26" s="15"/>
      <c r="S26"/>
    </row>
    <row r="27" spans="1:19" ht="15.75">
      <c r="A27" s="24"/>
      <c r="B27" s="24"/>
      <c r="D27" s="6"/>
      <c r="F27" s="15"/>
      <c r="S27"/>
    </row>
    <row r="28" spans="1:19" ht="15.75">
      <c r="A28" s="24"/>
      <c r="B28" s="24"/>
      <c r="D28" s="6"/>
      <c r="F28" s="15"/>
      <c r="S28"/>
    </row>
    <row r="29" spans="1:19" ht="15.75">
      <c r="A29" s="24"/>
      <c r="B29" s="24"/>
      <c r="D29" s="6"/>
      <c r="F29" s="15"/>
      <c r="S29"/>
    </row>
    <row r="30" spans="1:19" ht="15.75">
      <c r="A30" s="24"/>
      <c r="B30" s="24"/>
      <c r="D30" s="6"/>
      <c r="F30" s="15"/>
      <c r="S30"/>
    </row>
    <row r="31" spans="1:19" ht="15.75">
      <c r="A31" s="24"/>
      <c r="B31" s="24"/>
      <c r="D31" s="6"/>
      <c r="F31" s="15"/>
      <c r="S31"/>
    </row>
    <row r="32" spans="1:19" ht="15.75">
      <c r="A32" s="24"/>
      <c r="B32" s="24"/>
      <c r="D32" s="6"/>
      <c r="F32" s="15"/>
      <c r="S32"/>
    </row>
    <row r="33" spans="1:19" ht="15.75">
      <c r="A33" s="24"/>
      <c r="B33" s="24"/>
      <c r="D33" s="6"/>
      <c r="F33" s="15"/>
      <c r="S33"/>
    </row>
    <row r="34" spans="1:19" ht="15.75">
      <c r="A34" s="24"/>
      <c r="B34" s="24"/>
      <c r="D34" s="6"/>
      <c r="F34" s="15"/>
      <c r="S34"/>
    </row>
    <row r="35" spans="1:19" ht="15.75">
      <c r="A35" s="24"/>
      <c r="B35" s="24"/>
      <c r="D35" s="6"/>
      <c r="F35" s="15"/>
      <c r="S35"/>
    </row>
    <row r="36" spans="1:19" ht="15.75">
      <c r="A36" s="24"/>
      <c r="B36" s="24"/>
      <c r="D36" s="6"/>
      <c r="F36" s="15"/>
      <c r="S36"/>
    </row>
    <row r="37" spans="1:19" ht="15.75">
      <c r="A37" s="24"/>
      <c r="B37" s="24"/>
      <c r="D37" s="6"/>
      <c r="F37" s="15"/>
      <c r="S37"/>
    </row>
    <row r="38" spans="1:19" ht="15.75">
      <c r="A38" s="24"/>
      <c r="B38" s="24"/>
      <c r="D38" s="6"/>
      <c r="F38" s="15"/>
      <c r="S38"/>
    </row>
    <row r="39" spans="1:19" ht="15.75">
      <c r="A39" s="24"/>
      <c r="B39" s="24"/>
      <c r="D39" s="6"/>
      <c r="F39" s="15"/>
      <c r="S39"/>
    </row>
    <row r="40" spans="1:19" ht="15.75">
      <c r="A40" s="24"/>
      <c r="B40" s="24"/>
      <c r="D40" s="6"/>
      <c r="F40" s="15"/>
      <c r="S40"/>
    </row>
    <row r="41" spans="1:19" ht="15.75">
      <c r="A41" s="24"/>
      <c r="B41" s="24"/>
      <c r="D41" s="6"/>
      <c r="F41" s="15"/>
      <c r="S41"/>
    </row>
    <row r="42" spans="1:19" ht="15.75">
      <c r="A42" s="24"/>
      <c r="B42" s="24"/>
      <c r="D42" s="6"/>
      <c r="F42" s="15"/>
      <c r="S42"/>
    </row>
    <row r="43" spans="1:19" ht="15.75">
      <c r="A43" s="24"/>
      <c r="B43" s="24"/>
      <c r="D43" s="6"/>
      <c r="F43" s="15"/>
      <c r="S43"/>
    </row>
    <row r="44" spans="1:19" ht="15.75">
      <c r="A44" s="24"/>
      <c r="B44" s="24"/>
      <c r="D44" s="6"/>
      <c r="F44" s="15"/>
      <c r="S44"/>
    </row>
    <row r="45" spans="1:19" ht="15.75">
      <c r="A45" s="28" t="s">
        <v>1</v>
      </c>
      <c r="B45" s="24"/>
      <c r="D45" s="6"/>
      <c r="F45" s="15"/>
      <c r="S45"/>
    </row>
    <row r="46" spans="1:19" ht="15.75">
      <c r="A46" s="24"/>
      <c r="B46" s="24"/>
      <c r="D46" s="6"/>
      <c r="F46" s="15"/>
      <c r="S46"/>
    </row>
    <row r="47" spans="1:19" ht="15.75">
      <c r="A47" s="24"/>
      <c r="B47" s="24"/>
      <c r="D47" s="6"/>
      <c r="F47" s="15"/>
      <c r="S47"/>
    </row>
    <row r="48" spans="1:19" ht="15.75">
      <c r="A48" s="24"/>
      <c r="B48" s="24"/>
      <c r="D48" s="6"/>
      <c r="F48" s="15"/>
      <c r="S48"/>
    </row>
    <row r="49" spans="1:19" ht="15.75">
      <c r="A49" s="24"/>
      <c r="B49" s="24"/>
      <c r="D49" s="6"/>
      <c r="F49" s="15"/>
      <c r="S49"/>
    </row>
    <row r="50" spans="1:19" ht="15.75">
      <c r="A50" s="24"/>
      <c r="B50" s="24"/>
      <c r="D50" s="6"/>
      <c r="F50" s="15"/>
      <c r="S50"/>
    </row>
    <row r="51" spans="1:19" ht="15.75">
      <c r="A51" s="24"/>
      <c r="B51" s="24"/>
      <c r="D51" s="6"/>
      <c r="F51" s="15"/>
      <c r="S51"/>
    </row>
    <row r="52" spans="1:19" ht="15.75">
      <c r="A52" s="24"/>
      <c r="B52" s="24"/>
      <c r="D52" s="6"/>
      <c r="F52" s="15"/>
      <c r="S52"/>
    </row>
    <row r="53" spans="1:19" ht="15.75">
      <c r="A53" s="24"/>
      <c r="B53" s="24"/>
      <c r="D53" s="6"/>
      <c r="F53" s="15"/>
      <c r="S53"/>
    </row>
    <row r="54" spans="1:19" ht="15.75">
      <c r="A54" s="24"/>
      <c r="B54" s="24"/>
      <c r="D54" s="6"/>
      <c r="F54" s="15"/>
      <c r="S54"/>
    </row>
    <row r="55" spans="1:19" ht="15.75">
      <c r="A55" s="24"/>
      <c r="B55" s="24"/>
      <c r="D55" s="6"/>
      <c r="F55" s="15"/>
      <c r="S55"/>
    </row>
    <row r="56" spans="1:19" ht="15.75">
      <c r="A56" s="24"/>
      <c r="B56" s="24"/>
      <c r="D56" s="6"/>
      <c r="F56" s="15"/>
      <c r="S56"/>
    </row>
    <row r="57" spans="1:19" ht="15.75">
      <c r="A57" s="24"/>
      <c r="B57" s="24"/>
      <c r="D57" s="6"/>
      <c r="F57" s="15"/>
      <c r="S57"/>
    </row>
    <row r="58" spans="1:19" ht="15.75">
      <c r="A58" s="24"/>
      <c r="B58" s="24"/>
      <c r="D58" s="6"/>
      <c r="F58" s="15"/>
      <c r="S58"/>
    </row>
    <row r="59" spans="1:19" ht="15.75">
      <c r="A59" s="24"/>
      <c r="B59" s="24"/>
      <c r="D59" s="6"/>
      <c r="F59" s="15"/>
      <c r="S59"/>
    </row>
    <row r="60" spans="1:19" ht="15.75">
      <c r="A60" s="24"/>
      <c r="B60" s="24"/>
      <c r="D60" s="6"/>
      <c r="F60" s="15"/>
      <c r="S60"/>
    </row>
    <row r="61" spans="1:19" ht="15.75">
      <c r="A61" s="24"/>
      <c r="B61" s="24"/>
      <c r="D61" s="6"/>
      <c r="F61" s="15"/>
      <c r="S61"/>
    </row>
    <row r="62" spans="1:19" ht="15.75">
      <c r="A62" s="24"/>
      <c r="B62" s="24"/>
      <c r="D62" s="6"/>
      <c r="F62" s="15"/>
      <c r="S62"/>
    </row>
    <row r="63" spans="1:19" ht="15.75">
      <c r="A63" s="24"/>
      <c r="B63" s="24"/>
      <c r="D63" s="6"/>
      <c r="F63" s="15"/>
      <c r="S63"/>
    </row>
    <row r="64" spans="1:19" ht="15.75">
      <c r="A64" s="24"/>
      <c r="B64" s="24"/>
      <c r="D64" s="6"/>
      <c r="F64" s="15"/>
      <c r="S64"/>
    </row>
    <row r="65" spans="1:19" ht="15.75">
      <c r="A65" s="24"/>
      <c r="B65" s="24"/>
      <c r="D65" s="6"/>
      <c r="F65" s="15"/>
      <c r="S65"/>
    </row>
    <row r="66" spans="1:19" ht="15.75">
      <c r="A66" s="24"/>
      <c r="B66" s="24"/>
      <c r="D66" s="6"/>
      <c r="F66" s="15"/>
      <c r="S66"/>
    </row>
    <row r="67" spans="1:19" ht="15.75">
      <c r="A67" s="24"/>
      <c r="B67" s="24"/>
      <c r="D67" s="6"/>
      <c r="F67" s="15"/>
      <c r="S67"/>
    </row>
    <row r="68" spans="1:19" ht="15.75">
      <c r="A68" s="24"/>
      <c r="B68" s="24"/>
      <c r="D68" s="6"/>
      <c r="F68" s="15"/>
      <c r="S68"/>
    </row>
    <row r="69" spans="1:19" ht="15.75">
      <c r="A69" s="24"/>
      <c r="B69" s="24"/>
      <c r="D69" s="6"/>
      <c r="F69" s="15"/>
      <c r="S69"/>
    </row>
    <row r="70" spans="1:19" ht="15.75">
      <c r="A70" s="24"/>
      <c r="B70" s="24"/>
      <c r="D70" s="6"/>
      <c r="F70" s="15"/>
      <c r="S70"/>
    </row>
    <row r="71" spans="1:19" ht="15.75">
      <c r="A71" s="24"/>
      <c r="B71" s="24"/>
      <c r="D71" s="6"/>
      <c r="F71" s="15"/>
      <c r="S71"/>
    </row>
    <row r="72" spans="1:19" ht="15.75">
      <c r="A72" s="24"/>
      <c r="B72" s="24"/>
      <c r="D72" s="6"/>
      <c r="F72" s="15"/>
      <c r="S72"/>
    </row>
    <row r="73" spans="1:19" ht="15.75">
      <c r="A73" s="24"/>
      <c r="B73" s="24"/>
      <c r="D73" s="6"/>
      <c r="F73" s="15"/>
      <c r="S73"/>
    </row>
    <row r="74" spans="1:19" ht="15.75">
      <c r="A74" s="24"/>
      <c r="B74" s="24"/>
      <c r="D74" s="6"/>
      <c r="F74" s="15"/>
      <c r="S74"/>
    </row>
    <row r="75" spans="1:19" ht="15.75">
      <c r="A75" s="24"/>
      <c r="B75" s="24"/>
      <c r="D75" s="6"/>
      <c r="F75" s="15"/>
      <c r="S75"/>
    </row>
    <row r="76" spans="1:19" ht="15.75">
      <c r="A76" s="24"/>
      <c r="B76" s="24"/>
      <c r="D76" s="6"/>
      <c r="F76" s="15"/>
      <c r="S76"/>
    </row>
    <row r="77" spans="1:19" ht="15.75">
      <c r="A77" s="24"/>
      <c r="B77" s="24"/>
      <c r="D77" s="6"/>
      <c r="F77" s="15"/>
      <c r="S77"/>
    </row>
    <row r="78" spans="1:19" ht="15.75">
      <c r="A78" s="24"/>
      <c r="B78" s="24"/>
      <c r="D78" s="6"/>
      <c r="F78" s="15"/>
      <c r="S78"/>
    </row>
    <row r="79" spans="1:19" ht="15.75">
      <c r="A79" s="24"/>
      <c r="B79" s="24"/>
      <c r="D79" s="6"/>
      <c r="F79" s="15"/>
      <c r="S79"/>
    </row>
    <row r="80" spans="1:19" ht="15.75">
      <c r="A80" s="24"/>
      <c r="B80" s="24"/>
      <c r="D80" s="6"/>
      <c r="F80" s="15"/>
      <c r="S80"/>
    </row>
    <row r="81" spans="1:19" ht="15.75">
      <c r="A81" s="24"/>
      <c r="B81" s="24"/>
      <c r="D81" s="6"/>
      <c r="F81" s="15"/>
      <c r="S81"/>
    </row>
    <row r="82" spans="1:19" ht="15.75">
      <c r="A82" s="24"/>
      <c r="B82" s="24"/>
      <c r="D82" s="6"/>
      <c r="F82" s="15"/>
      <c r="S82"/>
    </row>
    <row r="83" spans="1:19" ht="15.75">
      <c r="A83" s="24"/>
      <c r="B83" s="24"/>
      <c r="D83" s="6"/>
      <c r="F83" s="15"/>
      <c r="S83"/>
    </row>
    <row r="84" spans="1:19" ht="15.75">
      <c r="A84" s="24"/>
      <c r="B84" s="24"/>
      <c r="D84" s="6"/>
      <c r="F84" s="15"/>
      <c r="S84"/>
    </row>
    <row r="85" spans="1:19" ht="15.75">
      <c r="A85" s="24"/>
      <c r="B85" s="24"/>
      <c r="D85" s="6"/>
      <c r="F85" s="15"/>
      <c r="S85"/>
    </row>
    <row r="86" spans="1:19" ht="15.75">
      <c r="A86" s="24"/>
      <c r="B86" s="24"/>
      <c r="D86" s="6"/>
      <c r="F86" s="15"/>
      <c r="S86"/>
    </row>
    <row r="87" spans="1:19" ht="15.75">
      <c r="A87" s="24"/>
      <c r="B87" s="24"/>
      <c r="D87" s="6"/>
      <c r="F87" s="15"/>
      <c r="S87"/>
    </row>
    <row r="88" spans="1:19" ht="15.75">
      <c r="A88" s="24"/>
      <c r="B88" s="24"/>
      <c r="D88" s="6"/>
      <c r="F88" s="15"/>
      <c r="S88"/>
    </row>
    <row r="89" spans="1:19" ht="15.75">
      <c r="A89" s="24"/>
      <c r="B89" s="24"/>
      <c r="D89" s="6"/>
      <c r="F89" s="15"/>
      <c r="S89"/>
    </row>
    <row r="90" spans="1:19" ht="15.75">
      <c r="A90" s="24"/>
      <c r="B90" s="24"/>
      <c r="D90" s="6"/>
      <c r="F90" s="15"/>
      <c r="S90"/>
    </row>
    <row r="91" spans="1:19" ht="15.75">
      <c r="A91" s="28" t="s">
        <v>2</v>
      </c>
      <c r="B91" s="24"/>
      <c r="D91" s="6"/>
      <c r="F91" s="15"/>
      <c r="S91"/>
    </row>
    <row r="92" spans="1:19" ht="15.75">
      <c r="A92" s="24"/>
      <c r="B92" s="24"/>
      <c r="D92" s="6"/>
      <c r="F92" s="15"/>
      <c r="S92"/>
    </row>
    <row r="93" spans="1:19" ht="15.75">
      <c r="A93" s="24"/>
      <c r="B93" s="24"/>
      <c r="D93" s="6"/>
      <c r="F93" s="15"/>
      <c r="S93"/>
    </row>
    <row r="94" spans="1:19" ht="15.75">
      <c r="A94" s="24"/>
      <c r="B94" s="24"/>
      <c r="D94" s="6"/>
      <c r="F94" s="15"/>
      <c r="S94"/>
    </row>
    <row r="95" spans="1:19" ht="15.75">
      <c r="A95" s="24"/>
      <c r="B95" s="24"/>
      <c r="D95" s="6"/>
      <c r="F95" s="15"/>
      <c r="S95"/>
    </row>
    <row r="96" spans="1:19" ht="15.75">
      <c r="A96" s="24"/>
      <c r="B96" s="24"/>
      <c r="D96" s="6"/>
      <c r="F96" s="15"/>
      <c r="S96"/>
    </row>
    <row r="97" spans="1:19" ht="15.75">
      <c r="A97" s="24"/>
      <c r="B97" s="24"/>
      <c r="D97" s="6"/>
      <c r="F97" s="15"/>
      <c r="S97"/>
    </row>
    <row r="98" spans="1:19" ht="15.75">
      <c r="A98" s="24"/>
      <c r="B98" s="24"/>
      <c r="D98" s="6"/>
      <c r="F98" s="15"/>
      <c r="S98"/>
    </row>
    <row r="99" spans="1:19" ht="15.75">
      <c r="A99" s="24"/>
      <c r="B99" s="24"/>
      <c r="D99" s="6"/>
      <c r="F99" s="15"/>
      <c r="S99"/>
    </row>
    <row r="100" spans="1:19" ht="15.75">
      <c r="A100" s="24"/>
      <c r="B100" s="24"/>
      <c r="D100" s="6"/>
      <c r="F100" s="15"/>
      <c r="S100"/>
    </row>
    <row r="101" spans="1:19" ht="15.75">
      <c r="A101" s="24"/>
      <c r="B101" s="24"/>
      <c r="D101" s="6"/>
      <c r="F101" s="15"/>
      <c r="S101"/>
    </row>
    <row r="102" ht="15.75">
      <c r="S102"/>
    </row>
    <row r="103" ht="15.75">
      <c r="S103"/>
    </row>
    <row r="104" ht="15.75">
      <c r="S104"/>
    </row>
    <row r="105" spans="4:19" ht="15.75">
      <c r="D105"/>
      <c r="G105" s="6"/>
      <c r="I105" s="15"/>
      <c r="S105"/>
    </row>
    <row r="106" spans="4:19" ht="15.75">
      <c r="D106"/>
      <c r="G106" s="6"/>
      <c r="I106" s="15"/>
      <c r="S106"/>
    </row>
    <row r="107" spans="4:19" ht="15.75">
      <c r="D107"/>
      <c r="G107" s="6"/>
      <c r="I107" s="15"/>
      <c r="S107"/>
    </row>
    <row r="108" spans="4:19" ht="15.75">
      <c r="D108"/>
      <c r="G108" s="6"/>
      <c r="I108" s="15"/>
      <c r="S108"/>
    </row>
    <row r="109" spans="4:19" ht="15.75">
      <c r="D109"/>
      <c r="G109" s="6"/>
      <c r="I109" s="15"/>
      <c r="S109"/>
    </row>
    <row r="110" spans="4:19" ht="15.75">
      <c r="D110"/>
      <c r="G110" s="6"/>
      <c r="I110" s="15"/>
      <c r="S110"/>
    </row>
    <row r="111" spans="4:19" ht="15.75">
      <c r="D111"/>
      <c r="G111" s="6"/>
      <c r="I111" s="15"/>
      <c r="S111"/>
    </row>
    <row r="112" spans="4:19" ht="15.75">
      <c r="D112"/>
      <c r="G112" s="6"/>
      <c r="I112" s="15"/>
      <c r="S112"/>
    </row>
    <row r="113" spans="4:19" ht="15.75">
      <c r="D113"/>
      <c r="G113" s="6"/>
      <c r="I113" s="15"/>
      <c r="S113"/>
    </row>
    <row r="114" spans="4:19" ht="15.75">
      <c r="D114"/>
      <c r="G114" s="6"/>
      <c r="I114" s="15"/>
      <c r="S114"/>
    </row>
    <row r="115" spans="4:19" ht="15.75">
      <c r="D115"/>
      <c r="G115" s="6"/>
      <c r="I115" s="15"/>
      <c r="S115"/>
    </row>
    <row r="116" spans="4:19" ht="15.75">
      <c r="D116"/>
      <c r="G116" s="6"/>
      <c r="I116" s="15"/>
      <c r="S116"/>
    </row>
    <row r="117" spans="4:19" ht="15.75">
      <c r="D117"/>
      <c r="G117" s="6"/>
      <c r="I117" s="15"/>
      <c r="S117"/>
    </row>
    <row r="118" spans="4:19" ht="15.75">
      <c r="D118"/>
      <c r="G118" s="6"/>
      <c r="I118" s="15"/>
      <c r="S118"/>
    </row>
    <row r="119" spans="4:19" ht="15.75">
      <c r="D119"/>
      <c r="G119" s="6"/>
      <c r="I119" s="15"/>
      <c r="S119"/>
    </row>
    <row r="120" spans="4:19" ht="15.75">
      <c r="D120"/>
      <c r="G120" s="6"/>
      <c r="I120" s="15"/>
      <c r="S120"/>
    </row>
    <row r="121" spans="4:19" ht="15.75">
      <c r="D121"/>
      <c r="G121" s="6"/>
      <c r="I121" s="15"/>
      <c r="S121"/>
    </row>
    <row r="122" spans="4:19" ht="15.75">
      <c r="D122"/>
      <c r="G122" s="6"/>
      <c r="I122" s="15"/>
      <c r="S122"/>
    </row>
    <row r="123" spans="4:19" ht="15.75">
      <c r="D123"/>
      <c r="G123" s="6"/>
      <c r="I123" s="15"/>
      <c r="S123"/>
    </row>
    <row r="124" spans="4:19" ht="15.75">
      <c r="D124"/>
      <c r="G124" s="6"/>
      <c r="I124" s="15"/>
      <c r="S124"/>
    </row>
    <row r="125" spans="4:19" ht="15.75">
      <c r="D125"/>
      <c r="G125" s="6"/>
      <c r="I125" s="15"/>
      <c r="S125"/>
    </row>
    <row r="126" spans="4:19" ht="15.75">
      <c r="D126"/>
      <c r="G126" s="6"/>
      <c r="I126" s="15"/>
      <c r="S126"/>
    </row>
    <row r="127" spans="4:19" ht="15.75">
      <c r="D127"/>
      <c r="G127" s="6"/>
      <c r="I127" s="15"/>
      <c r="S127"/>
    </row>
    <row r="128" spans="4:19" ht="15.75">
      <c r="D128"/>
      <c r="G128" s="6"/>
      <c r="I128" s="15"/>
      <c r="S128"/>
    </row>
    <row r="129" spans="4:19" ht="15.75">
      <c r="D129"/>
      <c r="G129" s="6"/>
      <c r="I129" s="15"/>
      <c r="S129"/>
    </row>
    <row r="130" spans="4:19" ht="15.75">
      <c r="D130"/>
      <c r="G130" s="6"/>
      <c r="I130" s="15"/>
      <c r="S130"/>
    </row>
    <row r="131" spans="4:19" ht="15.75">
      <c r="D131"/>
      <c r="G131" s="6"/>
      <c r="I131" s="15"/>
      <c r="S131"/>
    </row>
    <row r="132" spans="1:19" ht="15.75">
      <c r="A132" s="25" t="s">
        <v>5</v>
      </c>
      <c r="D132"/>
      <c r="G132" s="6"/>
      <c r="I132" s="15"/>
      <c r="S132"/>
    </row>
    <row r="133" spans="4:19" ht="15.75">
      <c r="D133"/>
      <c r="G133" s="6"/>
      <c r="I133" s="15"/>
      <c r="S133"/>
    </row>
    <row r="134" spans="4:19" ht="15.75">
      <c r="D134"/>
      <c r="G134" s="6"/>
      <c r="I134" s="15"/>
      <c r="S134"/>
    </row>
    <row r="135" spans="4:19" ht="15.75">
      <c r="D135"/>
      <c r="G135" s="6"/>
      <c r="I135" s="15"/>
      <c r="S135"/>
    </row>
    <row r="136" spans="4:19" ht="15.75">
      <c r="D136"/>
      <c r="G136" s="6"/>
      <c r="I136" s="15"/>
      <c r="S136"/>
    </row>
    <row r="137" spans="4:19" ht="15.75">
      <c r="D137"/>
      <c r="G137" s="6"/>
      <c r="I137" s="15"/>
      <c r="S137"/>
    </row>
    <row r="138" spans="4:19" ht="15.75">
      <c r="D138"/>
      <c r="G138" s="6"/>
      <c r="I138" s="15"/>
      <c r="S138"/>
    </row>
    <row r="139" spans="4:19" ht="15.75">
      <c r="D139"/>
      <c r="G139" s="6"/>
      <c r="I139" s="15"/>
      <c r="S139"/>
    </row>
    <row r="140" spans="4:19" ht="15.75">
      <c r="D140"/>
      <c r="G140" s="6"/>
      <c r="I140" s="15"/>
      <c r="S140"/>
    </row>
    <row r="141" spans="4:19" ht="15.75">
      <c r="D141"/>
      <c r="G141" s="6"/>
      <c r="I141" s="15"/>
      <c r="S141"/>
    </row>
    <row r="142" spans="4:19" ht="15.75">
      <c r="D142"/>
      <c r="G142" s="6"/>
      <c r="I142" s="15"/>
      <c r="S142"/>
    </row>
    <row r="143" spans="4:19" ht="15.75">
      <c r="D143"/>
      <c r="G143" s="6"/>
      <c r="I143" s="15"/>
      <c r="S143"/>
    </row>
    <row r="144" spans="4:19" ht="15.75">
      <c r="D144"/>
      <c r="G144" s="6"/>
      <c r="I144" s="15"/>
      <c r="S144"/>
    </row>
    <row r="145" spans="4:19" ht="15.75">
      <c r="D145"/>
      <c r="G145" s="6"/>
      <c r="I145" s="15"/>
      <c r="S145"/>
    </row>
    <row r="146" spans="4:19" ht="15.75">
      <c r="D146"/>
      <c r="G146" s="6"/>
      <c r="I146" s="15"/>
      <c r="S146"/>
    </row>
    <row r="147" spans="4:19" ht="15.75">
      <c r="D147"/>
      <c r="G147" s="6"/>
      <c r="I147" s="15"/>
      <c r="S147"/>
    </row>
    <row r="148" spans="4:19" ht="15.75">
      <c r="D148"/>
      <c r="G148" s="6"/>
      <c r="I148" s="15"/>
      <c r="S148"/>
    </row>
    <row r="149" spans="4:19" ht="15.75">
      <c r="D149"/>
      <c r="G149" s="6"/>
      <c r="I149" s="15"/>
      <c r="S149"/>
    </row>
    <row r="150" spans="4:19" ht="15.75">
      <c r="D150"/>
      <c r="G150" s="6"/>
      <c r="I150" s="15"/>
      <c r="S150"/>
    </row>
    <row r="151" spans="4:19" ht="15.75">
      <c r="D151"/>
      <c r="G151" s="6"/>
      <c r="I151" s="15"/>
      <c r="S151"/>
    </row>
    <row r="152" spans="4:19" ht="15.75">
      <c r="D152"/>
      <c r="G152" s="6"/>
      <c r="I152" s="15"/>
      <c r="S152"/>
    </row>
    <row r="153" spans="4:19" ht="15.75">
      <c r="D153"/>
      <c r="G153" s="6"/>
      <c r="I153" s="15"/>
      <c r="S153"/>
    </row>
    <row r="154" spans="4:19" ht="15.75">
      <c r="D154"/>
      <c r="G154" s="6"/>
      <c r="I154" s="15"/>
      <c r="S154"/>
    </row>
    <row r="155" spans="4:19" ht="15.75">
      <c r="D155"/>
      <c r="G155" s="6"/>
      <c r="I155" s="15"/>
      <c r="S155"/>
    </row>
    <row r="156" spans="4:19" ht="15.75">
      <c r="D156"/>
      <c r="G156" s="6"/>
      <c r="I156" s="15"/>
      <c r="S156"/>
    </row>
    <row r="157" spans="4:19" ht="15.75">
      <c r="D157"/>
      <c r="G157" s="6"/>
      <c r="I157" s="15"/>
      <c r="S157"/>
    </row>
    <row r="158" spans="4:19" ht="15.75">
      <c r="D158"/>
      <c r="G158" s="6"/>
      <c r="I158" s="15"/>
      <c r="S158"/>
    </row>
    <row r="159" spans="4:19" ht="15.75">
      <c r="D159"/>
      <c r="G159" s="6"/>
      <c r="I159" s="15"/>
      <c r="S159"/>
    </row>
    <row r="160" spans="4:19" ht="15.75">
      <c r="D160"/>
      <c r="G160" s="6"/>
      <c r="I160" s="15"/>
      <c r="S160"/>
    </row>
    <row r="161" spans="4:19" ht="15.75">
      <c r="D161"/>
      <c r="G161" s="6"/>
      <c r="I161" s="15"/>
      <c r="S161"/>
    </row>
    <row r="162" spans="4:19" ht="15.75">
      <c r="D162"/>
      <c r="G162" s="6"/>
      <c r="I162" s="15"/>
      <c r="S162"/>
    </row>
    <row r="163" spans="4:19" ht="15.75">
      <c r="D163"/>
      <c r="G163" s="6"/>
      <c r="I163" s="15"/>
      <c r="S163"/>
    </row>
    <row r="164" spans="4:19" ht="15.75">
      <c r="D164"/>
      <c r="G164" s="6"/>
      <c r="I164" s="15"/>
      <c r="S164"/>
    </row>
    <row r="165" spans="4:19" ht="15.75">
      <c r="D165"/>
      <c r="G165" s="6"/>
      <c r="I165" s="15"/>
      <c r="S165"/>
    </row>
    <row r="166" spans="1:19" ht="15.75">
      <c r="A166" s="25" t="s">
        <v>3</v>
      </c>
      <c r="D166"/>
      <c r="G166" s="6"/>
      <c r="I166" s="15"/>
      <c r="S166"/>
    </row>
    <row r="167" spans="1:19" ht="15.75">
      <c r="A167" s="25" t="s">
        <v>4</v>
      </c>
      <c r="D167"/>
      <c r="G167" s="6"/>
      <c r="I167" s="15"/>
      <c r="S167"/>
    </row>
    <row r="168" spans="4:19" ht="15.75">
      <c r="D168"/>
      <c r="G168" s="6"/>
      <c r="I168" s="15"/>
      <c r="S168"/>
    </row>
    <row r="169" spans="4:19" ht="15.75">
      <c r="D169"/>
      <c r="O169"/>
      <c r="S169"/>
    </row>
    <row r="170" spans="7:19" ht="15.75">
      <c r="G170" s="1"/>
      <c r="H170" s="1" t="s">
        <v>13</v>
      </c>
      <c r="K170" s="6"/>
      <c r="O170"/>
      <c r="S170"/>
    </row>
    <row r="171" spans="2:19" ht="15.75">
      <c r="B171" t="s">
        <v>12</v>
      </c>
      <c r="D171" s="20" t="s">
        <v>11</v>
      </c>
      <c r="E171" s="20" t="s">
        <v>11</v>
      </c>
      <c r="F171" s="20" t="s">
        <v>11</v>
      </c>
      <c r="G171" s="20" t="s">
        <v>32</v>
      </c>
      <c r="H171" s="20" t="s">
        <v>6</v>
      </c>
      <c r="K171" s="6"/>
      <c r="S171"/>
    </row>
    <row r="172" spans="2:19" ht="15.75">
      <c r="B172" t="s">
        <v>9</v>
      </c>
      <c r="D172" s="21" t="s">
        <v>14</v>
      </c>
      <c r="E172" s="21" t="s">
        <v>14</v>
      </c>
      <c r="F172" s="21" t="s">
        <v>14</v>
      </c>
      <c r="G172" s="21" t="s">
        <v>34</v>
      </c>
      <c r="H172" s="21" t="s">
        <v>7</v>
      </c>
      <c r="K172" s="7"/>
      <c r="L172" s="1"/>
      <c r="S172"/>
    </row>
    <row r="173" spans="1:19" ht="15.75">
      <c r="A173" s="2" t="s">
        <v>18</v>
      </c>
      <c r="B173" s="2" t="s">
        <v>10</v>
      </c>
      <c r="C173" s="2" t="s">
        <v>15</v>
      </c>
      <c r="D173" s="23" t="s">
        <v>16</v>
      </c>
      <c r="E173" s="22" t="s">
        <v>19</v>
      </c>
      <c r="F173" s="22" t="s">
        <v>17</v>
      </c>
      <c r="G173" s="3" t="s">
        <v>33</v>
      </c>
      <c r="H173" s="2" t="s">
        <v>8</v>
      </c>
      <c r="I173" s="2"/>
      <c r="J173" s="2"/>
      <c r="K173" s="8"/>
      <c r="L173" s="3"/>
      <c r="M173" s="2"/>
      <c r="N173" s="2"/>
      <c r="O173" s="9"/>
      <c r="P173" s="2"/>
      <c r="Q173" s="13"/>
      <c r="R173" s="13"/>
      <c r="S173" s="13"/>
    </row>
    <row r="174" spans="1:19" ht="15.75">
      <c r="A174" s="14" t="s">
        <v>22</v>
      </c>
      <c r="B174" s="14">
        <v>1</v>
      </c>
      <c r="C174">
        <v>1834</v>
      </c>
      <c r="D174">
        <v>148.08</v>
      </c>
      <c r="E174" s="15">
        <f aca="true" t="shared" si="0" ref="E174:E205">D174/$F$8</f>
        <v>2.505562558692397</v>
      </c>
      <c r="F174" s="15">
        <f>CONVERT(E174,"mm","in")</f>
        <v>0.09864419522411012</v>
      </c>
      <c r="G174" s="14"/>
      <c r="H174" s="14"/>
      <c r="I174" s="14"/>
      <c r="J174" s="17"/>
      <c r="K174" s="16"/>
      <c r="L174" s="14"/>
      <c r="M174" s="14"/>
      <c r="N174" s="18"/>
      <c r="O174" s="14"/>
      <c r="P174" s="19"/>
      <c r="Q174" s="19"/>
      <c r="R174" s="19"/>
      <c r="S174"/>
    </row>
    <row r="175" spans="1:19" ht="15.75">
      <c r="A175" s="14" t="s">
        <v>22</v>
      </c>
      <c r="B175" s="14">
        <v>2</v>
      </c>
      <c r="C175">
        <v>1835</v>
      </c>
      <c r="D175">
        <v>51.24</v>
      </c>
      <c r="E175" s="15">
        <f t="shared" si="0"/>
        <v>0.8669977411358619</v>
      </c>
      <c r="F175" s="15">
        <f>CONVERT(E175,"mm","in")</f>
        <v>0.03413376933605756</v>
      </c>
      <c r="G175">
        <v>0.021125266328454018</v>
      </c>
      <c r="H175">
        <f aca="true" t="shared" si="1" ref="H175:H206">F175/G175</f>
        <v>1.615779361327253</v>
      </c>
      <c r="J175" s="6"/>
      <c r="M175" s="4"/>
      <c r="N175" s="6"/>
      <c r="O175"/>
      <c r="S175"/>
    </row>
    <row r="176" spans="1:19" ht="15.75">
      <c r="A176" s="14" t="s">
        <v>22</v>
      </c>
      <c r="B176" s="14">
        <v>3</v>
      </c>
      <c r="C176">
        <v>1836</v>
      </c>
      <c r="D176">
        <v>32.32</v>
      </c>
      <c r="E176" s="15">
        <f t="shared" si="0"/>
        <v>0.5468650857437755</v>
      </c>
      <c r="F176" s="15">
        <f>CONVERT(E176,"mm","in")</f>
        <v>0.021530121485975412</v>
      </c>
      <c r="G176">
        <v>0.030539577826857567</v>
      </c>
      <c r="H176">
        <f t="shared" si="1"/>
        <v>0.7049908026901759</v>
      </c>
      <c r="J176" s="6"/>
      <c r="M176" s="4"/>
      <c r="N176" s="6"/>
      <c r="O176"/>
      <c r="P176" s="11"/>
      <c r="S176"/>
    </row>
    <row r="177" spans="1:19" ht="15.75">
      <c r="A177" s="14" t="s">
        <v>22</v>
      </c>
      <c r="B177" s="14">
        <v>4</v>
      </c>
      <c r="C177">
        <v>1837</v>
      </c>
      <c r="D177">
        <v>52.2</v>
      </c>
      <c r="E177" s="15">
        <f t="shared" si="0"/>
        <v>0.8832412585341919</v>
      </c>
      <c r="F177" s="15">
        <f>CONVERT(E177,"mm","in")</f>
        <v>0.034773277895046924</v>
      </c>
      <c r="G177">
        <v>0.038137348368763924</v>
      </c>
      <c r="H177">
        <f t="shared" si="1"/>
        <v>0.9117906562042914</v>
      </c>
      <c r="J177" s="6"/>
      <c r="M177" s="4"/>
      <c r="N177" s="6"/>
      <c r="O177"/>
      <c r="P177" s="11"/>
      <c r="S177"/>
    </row>
    <row r="178" spans="1:19" ht="15.75">
      <c r="A178" s="14" t="s">
        <v>22</v>
      </c>
      <c r="B178" s="14">
        <v>5</v>
      </c>
      <c r="C178">
        <v>1838</v>
      </c>
      <c r="D178">
        <v>25.71</v>
      </c>
      <c r="E178" s="15">
        <f t="shared" si="0"/>
        <v>0.4350217003240244</v>
      </c>
      <c r="F178" s="15">
        <f>CONVERT(E178,"mm","in")</f>
        <v>0.01712683859543403</v>
      </c>
      <c r="G178">
        <v>0.04413454420864582</v>
      </c>
      <c r="H178">
        <f t="shared" si="1"/>
        <v>0.3880597138256825</v>
      </c>
      <c r="J178" s="6"/>
      <c r="M178" s="4"/>
      <c r="N178" s="6"/>
      <c r="O178"/>
      <c r="P178" s="11"/>
      <c r="S178"/>
    </row>
    <row r="179" spans="1:19" ht="15.75">
      <c r="A179" s="14" t="s">
        <v>22</v>
      </c>
      <c r="B179" s="14">
        <v>6</v>
      </c>
      <c r="C179">
        <v>1839</v>
      </c>
      <c r="D179">
        <v>63.6</v>
      </c>
      <c r="E179" s="15">
        <f t="shared" si="0"/>
        <v>1.0761330276393601</v>
      </c>
      <c r="F179" s="15">
        <f>CONVERT(E179,"mm","in")</f>
        <v>0.042367442033045676</v>
      </c>
      <c r="G179">
        <v>0.048733072355389595</v>
      </c>
      <c r="H179">
        <f t="shared" si="1"/>
        <v>0.8693776112467919</v>
      </c>
      <c r="J179" s="6"/>
      <c r="M179" s="4"/>
      <c r="N179" s="6"/>
      <c r="O179"/>
      <c r="P179" s="11"/>
      <c r="S179"/>
    </row>
    <row r="180" spans="1:19" ht="15.75">
      <c r="A180" s="14" t="s">
        <v>22</v>
      </c>
      <c r="B180" s="14">
        <v>7</v>
      </c>
      <c r="C180">
        <v>1840</v>
      </c>
      <c r="D180">
        <v>78.43</v>
      </c>
      <c r="E180" s="15">
        <f t="shared" si="0"/>
        <v>1.3270615307823117</v>
      </c>
      <c r="F180" s="15">
        <f>CONVERT(E180,"mm","in")</f>
        <v>0.052246516959933535</v>
      </c>
      <c r="G180">
        <v>0.052120769396424294</v>
      </c>
      <c r="H180">
        <f t="shared" si="1"/>
        <v>1.0024126190953326</v>
      </c>
      <c r="J180" s="6"/>
      <c r="M180" s="4"/>
      <c r="N180" s="6"/>
      <c r="O180"/>
      <c r="P180" s="11"/>
      <c r="S180"/>
    </row>
    <row r="181" spans="1:19" ht="15.75">
      <c r="A181" s="14" t="s">
        <v>22</v>
      </c>
      <c r="B181" s="14">
        <v>8</v>
      </c>
      <c r="C181">
        <v>1841</v>
      </c>
      <c r="D181">
        <v>46.57</v>
      </c>
      <c r="E181" s="15">
        <f t="shared" si="0"/>
        <v>0.7879797971252359</v>
      </c>
      <c r="F181" s="15">
        <f>CONVERT(E181,"mm","in")</f>
        <v>0.031022826658473855</v>
      </c>
      <c r="G181">
        <v>0.05447139032185078</v>
      </c>
      <c r="H181">
        <f t="shared" si="1"/>
        <v>0.5695251484342835</v>
      </c>
      <c r="J181" s="6"/>
      <c r="M181" s="4"/>
      <c r="N181" s="6"/>
      <c r="O181"/>
      <c r="P181" s="11"/>
      <c r="S181"/>
    </row>
    <row r="182" spans="1:19" ht="15.75">
      <c r="A182" s="14" t="s">
        <v>22</v>
      </c>
      <c r="B182" s="14">
        <v>9</v>
      </c>
      <c r="C182">
        <v>1842</v>
      </c>
      <c r="D182">
        <v>101.64</v>
      </c>
      <c r="E182" s="15">
        <f t="shared" si="0"/>
        <v>1.7197824045481849</v>
      </c>
      <c r="F182" s="15">
        <f>CONVERT(E182,"mm","in")</f>
        <v>0.0677079686829994</v>
      </c>
      <c r="G182">
        <v>0.0559446606785059</v>
      </c>
      <c r="H182">
        <f t="shared" si="1"/>
        <v>1.2102668576737476</v>
      </c>
      <c r="J182" s="6"/>
      <c r="M182" s="4"/>
      <c r="N182" s="6"/>
      <c r="O182"/>
      <c r="P182" s="11"/>
      <c r="S182"/>
    </row>
    <row r="183" spans="1:19" ht="15.75">
      <c r="A183" s="14" t="s">
        <v>22</v>
      </c>
      <c r="B183" s="14">
        <v>10</v>
      </c>
      <c r="C183">
        <v>1843</v>
      </c>
      <c r="D183">
        <v>90.43</v>
      </c>
      <c r="E183" s="15">
        <f t="shared" si="0"/>
        <v>1.5301054982614362</v>
      </c>
      <c r="F183" s="15">
        <f>CONVERT(E183,"mm","in")</f>
        <v>0.060240373947300634</v>
      </c>
      <c r="G183">
        <v>0.05668621324002743</v>
      </c>
      <c r="H183">
        <f t="shared" si="1"/>
        <v>1.0626988557556978</v>
      </c>
      <c r="J183" s="6"/>
      <c r="M183" s="4"/>
      <c r="N183" s="6"/>
      <c r="O183"/>
      <c r="P183" s="11"/>
      <c r="S183"/>
    </row>
    <row r="184" spans="1:19" ht="15.75">
      <c r="A184" s="14" t="s">
        <v>22</v>
      </c>
      <c r="B184" s="14">
        <v>11</v>
      </c>
      <c r="C184">
        <v>1844</v>
      </c>
      <c r="D184">
        <v>127.91</v>
      </c>
      <c r="E184" s="15">
        <f t="shared" si="0"/>
        <v>2.164279490021235</v>
      </c>
      <c r="F184" s="15">
        <f>CONVERT(E184,"mm","in")</f>
        <v>0.0852078539378439</v>
      </c>
      <c r="G184">
        <v>0.05682762898504734</v>
      </c>
      <c r="H184">
        <f t="shared" si="1"/>
        <v>1.4994089223793596</v>
      </c>
      <c r="J184" s="6"/>
      <c r="M184" s="4"/>
      <c r="N184" s="6"/>
      <c r="O184"/>
      <c r="P184" s="11"/>
      <c r="S184"/>
    </row>
    <row r="185" spans="1:19" ht="15.75">
      <c r="A185" s="14" t="s">
        <v>22</v>
      </c>
      <c r="B185" s="14">
        <v>12</v>
      </c>
      <c r="C185">
        <v>1845</v>
      </c>
      <c r="D185">
        <v>65.25</v>
      </c>
      <c r="E185" s="15">
        <f t="shared" si="0"/>
        <v>1.1040515731677398</v>
      </c>
      <c r="F185" s="15">
        <f>CONVERT(E185,"mm","in")</f>
        <v>0.04346659736880865</v>
      </c>
      <c r="G185">
        <v>0.05648641474545002</v>
      </c>
      <c r="H185">
        <f t="shared" si="1"/>
        <v>0.769505332648323</v>
      </c>
      <c r="J185" s="6"/>
      <c r="M185" s="4"/>
      <c r="N185" s="6"/>
      <c r="O185"/>
      <c r="P185" s="11"/>
      <c r="S185"/>
    </row>
    <row r="186" spans="1:19" ht="15.75">
      <c r="A186" s="14" t="s">
        <v>22</v>
      </c>
      <c r="B186" s="14">
        <v>13</v>
      </c>
      <c r="C186">
        <v>1846</v>
      </c>
      <c r="D186">
        <v>80.81</v>
      </c>
      <c r="E186" s="15">
        <f t="shared" si="0"/>
        <v>1.3673319176656713</v>
      </c>
      <c r="F186" s="15">
        <f>CONVERT(E186,"mm","in")</f>
        <v>0.053831965262428005</v>
      </c>
      <c r="G186">
        <v>0.055766018107533455</v>
      </c>
      <c r="H186">
        <f t="shared" si="1"/>
        <v>0.96531843386458</v>
      </c>
      <c r="J186" s="6"/>
      <c r="M186" s="4"/>
      <c r="N186" s="6"/>
      <c r="O186"/>
      <c r="P186" s="11"/>
      <c r="S186"/>
    </row>
    <row r="187" spans="1:19" ht="15.75">
      <c r="A187" s="14" t="s">
        <v>22</v>
      </c>
      <c r="B187" s="14">
        <v>14</v>
      </c>
      <c r="C187">
        <v>1847</v>
      </c>
      <c r="D187">
        <v>98.98</v>
      </c>
      <c r="E187" s="15">
        <f t="shared" si="0"/>
        <v>1.6747743250903124</v>
      </c>
      <c r="F187" s="15">
        <f>CONVERT(E187,"mm","in")</f>
        <v>0.0659359970507997</v>
      </c>
      <c r="G187">
        <v>0.05475582368671894</v>
      </c>
      <c r="H187">
        <f t="shared" si="1"/>
        <v>1.2041823610954556</v>
      </c>
      <c r="J187" s="6"/>
      <c r="M187" s="4"/>
      <c r="N187" s="6"/>
      <c r="O187"/>
      <c r="P187" s="11"/>
      <c r="S187"/>
    </row>
    <row r="188" spans="1:19" ht="15.75">
      <c r="A188" s="14" t="s">
        <v>22</v>
      </c>
      <c r="B188" s="14">
        <v>15</v>
      </c>
      <c r="C188">
        <v>1848</v>
      </c>
      <c r="D188">
        <v>73.82</v>
      </c>
      <c r="E188" s="15">
        <f t="shared" si="0"/>
        <v>1.249058806609081</v>
      </c>
      <c r="F188" s="15">
        <f>CONVERT(E188,"mm","in")</f>
        <v>0.04917554356728666</v>
      </c>
      <c r="G188">
        <v>0.05353114940226078</v>
      </c>
      <c r="H188">
        <f t="shared" si="1"/>
        <v>0.9186341805918673</v>
      </c>
      <c r="J188" s="6"/>
      <c r="M188" s="4"/>
      <c r="N188" s="6"/>
      <c r="O188"/>
      <c r="P188" s="11"/>
      <c r="S188"/>
    </row>
    <row r="189" spans="1:19" ht="15.75">
      <c r="A189" s="14" t="s">
        <v>22</v>
      </c>
      <c r="B189" s="14">
        <v>16</v>
      </c>
      <c r="C189">
        <v>1849</v>
      </c>
      <c r="D189">
        <v>88.77</v>
      </c>
      <c r="E189" s="15">
        <f t="shared" si="0"/>
        <v>1.5020177494268239</v>
      </c>
      <c r="F189" s="15">
        <f>CONVERT(E189,"mm","in")</f>
        <v>0.05913455706404818</v>
      </c>
      <c r="G189">
        <v>0.05215323530137539</v>
      </c>
      <c r="H189">
        <f t="shared" si="1"/>
        <v>1.1338617196484584</v>
      </c>
      <c r="J189" s="6"/>
      <c r="M189" s="4"/>
      <c r="N189" s="6"/>
      <c r="O189"/>
      <c r="P189" s="11"/>
      <c r="S189"/>
    </row>
    <row r="190" spans="1:19" ht="15.75">
      <c r="A190" s="14" t="s">
        <v>22</v>
      </c>
      <c r="B190" s="14">
        <v>17</v>
      </c>
      <c r="C190">
        <v>1850</v>
      </c>
      <c r="D190">
        <v>20.25</v>
      </c>
      <c r="E190" s="15">
        <f t="shared" si="0"/>
        <v>0.3426366951210227</v>
      </c>
      <c r="F190" s="15">
        <f>CONVERT(E190,"mm","in")</f>
        <v>0.013489633666181996</v>
      </c>
      <c r="G190">
        <v>0.05066929943859577</v>
      </c>
      <c r="H190">
        <f t="shared" si="1"/>
        <v>0.2662289357785493</v>
      </c>
      <c r="J190" s="6"/>
      <c r="M190" s="4"/>
      <c r="N190" s="6"/>
      <c r="O190"/>
      <c r="P190" s="11"/>
      <c r="S190"/>
    </row>
    <row r="191" spans="1:19" ht="15.75">
      <c r="A191" s="14" t="s">
        <v>22</v>
      </c>
      <c r="B191" s="14">
        <v>18</v>
      </c>
      <c r="C191">
        <v>1851</v>
      </c>
      <c r="D191">
        <v>57.98</v>
      </c>
      <c r="E191" s="15">
        <f t="shared" si="0"/>
        <v>0.9810407695366368</v>
      </c>
      <c r="F191" s="15">
        <f>CONVERT(E191,"mm","in")</f>
        <v>0.038623652343962075</v>
      </c>
      <c r="G191">
        <v>0.049112433567643166</v>
      </c>
      <c r="H191">
        <f t="shared" si="1"/>
        <v>0.7864332825365951</v>
      </c>
      <c r="J191" s="6"/>
      <c r="M191" s="4"/>
      <c r="N191" s="6"/>
      <c r="O191"/>
      <c r="P191" s="11"/>
      <c r="S191"/>
    </row>
    <row r="192" spans="1:19" ht="15.75">
      <c r="A192" s="14" t="s">
        <v>22</v>
      </c>
      <c r="B192" s="14">
        <v>19</v>
      </c>
      <c r="C192">
        <v>1852</v>
      </c>
      <c r="D192">
        <v>23.77</v>
      </c>
      <c r="E192" s="15">
        <f t="shared" si="0"/>
        <v>0.4021962589148992</v>
      </c>
      <c r="F192" s="15">
        <f>CONVERT(E192,"mm","in")</f>
        <v>0.015834498382476345</v>
      </c>
      <c r="G192">
        <v>0.047501711174845695</v>
      </c>
      <c r="H192">
        <f t="shared" si="1"/>
        <v>0.3333458519882001</v>
      </c>
      <c r="J192" s="6"/>
      <c r="M192" s="4"/>
      <c r="N192" s="6"/>
      <c r="O192"/>
      <c r="P192" s="11"/>
      <c r="S192"/>
    </row>
    <row r="193" spans="1:19" ht="15.75">
      <c r="A193" s="14" t="s">
        <v>22</v>
      </c>
      <c r="B193" s="14">
        <v>20</v>
      </c>
      <c r="C193">
        <v>1853</v>
      </c>
      <c r="D193">
        <v>60.75</v>
      </c>
      <c r="E193" s="15">
        <f t="shared" si="0"/>
        <v>1.027910085363068</v>
      </c>
      <c r="F193" s="15">
        <f>CONVERT(E193,"mm","in")</f>
        <v>0.040468900998545984</v>
      </c>
      <c r="G193">
        <v>0.0458421278744936</v>
      </c>
      <c r="H193">
        <f t="shared" si="1"/>
        <v>0.882788449727761</v>
      </c>
      <c r="J193" s="6"/>
      <c r="M193" s="4"/>
      <c r="N193" s="6"/>
      <c r="O193"/>
      <c r="P193" s="11"/>
      <c r="S193"/>
    </row>
    <row r="194" spans="1:19" ht="15.75">
      <c r="A194" s="14" t="s">
        <v>22</v>
      </c>
      <c r="B194" s="14">
        <v>21</v>
      </c>
      <c r="C194">
        <v>1854</v>
      </c>
      <c r="D194">
        <v>88.96</v>
      </c>
      <c r="E194" s="15">
        <f t="shared" si="0"/>
        <v>1.5052326122452433</v>
      </c>
      <c r="F194" s="15">
        <f>CONVERT(E194,"mm","in")</f>
        <v>0.05926112646634816</v>
      </c>
      <c r="G194">
        <v>0.044124601408839226</v>
      </c>
      <c r="H194">
        <f t="shared" si="1"/>
        <v>1.3430404938338258</v>
      </c>
      <c r="J194" s="6"/>
      <c r="M194" s="4"/>
      <c r="N194" s="6"/>
      <c r="O194"/>
      <c r="P194" s="11"/>
      <c r="S194"/>
    </row>
    <row r="195" spans="1:19" ht="15.75">
      <c r="A195" s="14" t="s">
        <v>22</v>
      </c>
      <c r="B195" s="14">
        <v>22</v>
      </c>
      <c r="C195">
        <v>1855</v>
      </c>
      <c r="D195">
        <v>73.01</v>
      </c>
      <c r="E195" s="15">
        <f t="shared" si="0"/>
        <v>1.2353533388042404</v>
      </c>
      <c r="F195" s="15">
        <f>CONVERT(E195,"mm","in")</f>
        <v>0.04863595822063938</v>
      </c>
      <c r="G195">
        <v>0.04232601262629032</v>
      </c>
      <c r="H195">
        <f t="shared" si="1"/>
        <v>1.149079613287969</v>
      </c>
      <c r="J195" s="6"/>
      <c r="M195" s="4"/>
      <c r="N195" s="6"/>
      <c r="O195"/>
      <c r="P195" s="11"/>
      <c r="S195"/>
    </row>
    <row r="196" spans="1:19" ht="15.75">
      <c r="A196" s="14" t="s">
        <v>22</v>
      </c>
      <c r="B196" s="14">
        <v>23</v>
      </c>
      <c r="C196">
        <v>1856</v>
      </c>
      <c r="D196">
        <v>65.55</v>
      </c>
      <c r="E196" s="15">
        <f t="shared" si="0"/>
        <v>1.1091276723547179</v>
      </c>
      <c r="F196" s="15">
        <f>CONVERT(E196,"mm","in")</f>
        <v>0.04366644379349283</v>
      </c>
      <c r="G196">
        <v>0.040409134700894356</v>
      </c>
      <c r="H196">
        <f t="shared" si="1"/>
        <v>1.0806082366452252</v>
      </c>
      <c r="J196" s="6"/>
      <c r="M196" s="4"/>
      <c r="N196" s="6"/>
      <c r="O196"/>
      <c r="P196" s="11"/>
      <c r="S196"/>
    </row>
    <row r="197" spans="1:19" ht="15.75">
      <c r="A197" s="14" t="s">
        <v>22</v>
      </c>
      <c r="B197" s="14">
        <v>24</v>
      </c>
      <c r="C197">
        <v>1857</v>
      </c>
      <c r="D197">
        <v>49.19</v>
      </c>
      <c r="E197" s="15">
        <f t="shared" si="0"/>
        <v>0.8323110633581781</v>
      </c>
      <c r="F197" s="15">
        <f>CONVERT(E197,"mm","in")</f>
        <v>0.032768152100715674</v>
      </c>
      <c r="G197">
        <v>0.038322726264595985</v>
      </c>
      <c r="H197">
        <f t="shared" si="1"/>
        <v>0.8550579589372314</v>
      </c>
      <c r="J197" s="6"/>
      <c r="M197" s="4"/>
      <c r="N197" s="6"/>
      <c r="O197"/>
      <c r="P197" s="11"/>
      <c r="S197"/>
    </row>
    <row r="198" spans="1:19" ht="15.75">
      <c r="A198" s="14" t="s">
        <v>22</v>
      </c>
      <c r="B198" s="14">
        <v>25</v>
      </c>
      <c r="C198">
        <v>1858</v>
      </c>
      <c r="D198">
        <v>50.09</v>
      </c>
      <c r="E198" s="15">
        <f t="shared" si="0"/>
        <v>0.8475393609191124</v>
      </c>
      <c r="F198" s="15">
        <f>CONVERT(E198,"mm","in")</f>
        <v>0.0333676913747682</v>
      </c>
      <c r="G198">
        <v>0.03600143827497959</v>
      </c>
      <c r="H198">
        <f t="shared" si="1"/>
        <v>0.9268432866460837</v>
      </c>
      <c r="J198" s="6"/>
      <c r="M198" s="4"/>
      <c r="N198" s="6"/>
      <c r="O198"/>
      <c r="P198" s="11"/>
      <c r="S198"/>
    </row>
    <row r="199" spans="1:19" ht="15.75">
      <c r="A199" s="14" t="s">
        <v>22</v>
      </c>
      <c r="B199" s="14">
        <v>26</v>
      </c>
      <c r="C199">
        <v>1859</v>
      </c>
      <c r="D199">
        <v>55.04</v>
      </c>
      <c r="E199" s="15">
        <f t="shared" si="0"/>
        <v>0.9312949975042513</v>
      </c>
      <c r="F199" s="15">
        <f>CONVERT(E199,"mm","in")</f>
        <v>0.03666515738205714</v>
      </c>
      <c r="G199">
        <v>0.03336589224636555</v>
      </c>
      <c r="H199">
        <f t="shared" si="1"/>
        <v>1.098881369972984</v>
      </c>
      <c r="J199" s="6"/>
      <c r="M199" s="4"/>
      <c r="N199" s="6"/>
      <c r="O199"/>
      <c r="P199" s="11"/>
      <c r="S199"/>
    </row>
    <row r="200" spans="1:19" ht="15.75">
      <c r="A200" s="14" t="s">
        <v>22</v>
      </c>
      <c r="B200" s="14">
        <v>27</v>
      </c>
      <c r="C200">
        <v>1860</v>
      </c>
      <c r="D200">
        <v>45.18</v>
      </c>
      <c r="E200" s="15">
        <f t="shared" si="0"/>
        <v>0.764460537558904</v>
      </c>
      <c r="F200" s="15">
        <f>CONVERT(E200,"mm","in")</f>
        <v>0.030096871557437167</v>
      </c>
      <c r="G200">
        <v>0.02556850863265936</v>
      </c>
      <c r="H200">
        <f t="shared" si="1"/>
        <v>1.1771070417065157</v>
      </c>
      <c r="J200" s="6"/>
      <c r="M200" s="4"/>
      <c r="N200" s="6"/>
      <c r="O200"/>
      <c r="P200" s="11"/>
      <c r="S200"/>
    </row>
    <row r="201" spans="1:19" ht="15.75">
      <c r="A201" s="14" t="s">
        <v>22</v>
      </c>
      <c r="B201" s="14">
        <v>28</v>
      </c>
      <c r="C201">
        <v>1861</v>
      </c>
      <c r="D201">
        <v>19.72</v>
      </c>
      <c r="E201" s="15">
        <f t="shared" si="0"/>
        <v>0.33366891989069464</v>
      </c>
      <c r="F201" s="15">
        <f>CONVERT(E201,"mm","in")</f>
        <v>0.013136571649239946</v>
      </c>
      <c r="G201">
        <v>0.021656042606082337</v>
      </c>
      <c r="H201">
        <f t="shared" si="1"/>
        <v>0.6066007482618452</v>
      </c>
      <c r="J201" s="6"/>
      <c r="M201" s="4"/>
      <c r="N201" s="6"/>
      <c r="O201"/>
      <c r="P201" s="11"/>
      <c r="S201"/>
    </row>
    <row r="202" spans="1:19" ht="15.75">
      <c r="A202" s="14" t="s">
        <v>22</v>
      </c>
      <c r="B202" s="14">
        <v>29</v>
      </c>
      <c r="C202">
        <v>1862</v>
      </c>
      <c r="D202">
        <v>34.89</v>
      </c>
      <c r="E202" s="15">
        <f t="shared" si="0"/>
        <v>0.5903503354455546</v>
      </c>
      <c r="F202" s="15">
        <f>CONVERT(E202,"mm","in")</f>
        <v>0.023242139190769864</v>
      </c>
      <c r="G202">
        <v>0.018492493941494104</v>
      </c>
      <c r="H202">
        <f t="shared" si="1"/>
        <v>1.2568417902043132</v>
      </c>
      <c r="J202" s="6"/>
      <c r="M202" s="4"/>
      <c r="N202" s="6"/>
      <c r="O202"/>
      <c r="P202" s="11"/>
      <c r="S202"/>
    </row>
    <row r="203" spans="1:19" ht="15.75">
      <c r="A203" s="14" t="s">
        <v>22</v>
      </c>
      <c r="B203" s="14">
        <v>30</v>
      </c>
      <c r="C203">
        <v>1863</v>
      </c>
      <c r="D203">
        <v>17.89</v>
      </c>
      <c r="E203" s="15">
        <f t="shared" si="0"/>
        <v>0.3027047148501282</v>
      </c>
      <c r="F203" s="15">
        <f>CONVERT(E203,"mm","in")</f>
        <v>0.011917508458666463</v>
      </c>
      <c r="G203">
        <v>0.01607786263843991</v>
      </c>
      <c r="H203">
        <f t="shared" si="1"/>
        <v>0.7412371113417385</v>
      </c>
      <c r="J203" s="6"/>
      <c r="M203" s="4"/>
      <c r="N203" s="6"/>
      <c r="O203"/>
      <c r="P203" s="11"/>
      <c r="S203"/>
    </row>
    <row r="204" spans="1:19" ht="15.75">
      <c r="A204" s="14" t="s">
        <v>22</v>
      </c>
      <c r="B204" s="14">
        <v>31</v>
      </c>
      <c r="C204">
        <v>1864</v>
      </c>
      <c r="D204">
        <v>19.72</v>
      </c>
      <c r="E204" s="15">
        <f t="shared" si="0"/>
        <v>0.33366891989069464</v>
      </c>
      <c r="F204" s="15">
        <f>CONVERT(E204,"mm","in")</f>
        <v>0.013136571649239946</v>
      </c>
      <c r="G204">
        <v>0.014412148696692384</v>
      </c>
      <c r="H204">
        <f t="shared" si="1"/>
        <v>0.9114929304229851</v>
      </c>
      <c r="J204" s="6"/>
      <c r="M204" s="4"/>
      <c r="N204" s="6"/>
      <c r="O204"/>
      <c r="P204" s="11"/>
      <c r="S204"/>
    </row>
    <row r="205" spans="1:19" ht="15.75">
      <c r="A205" s="14" t="s">
        <v>22</v>
      </c>
      <c r="B205" s="14">
        <v>32</v>
      </c>
      <c r="C205">
        <v>1865</v>
      </c>
      <c r="D205">
        <v>22.83</v>
      </c>
      <c r="E205" s="15">
        <f t="shared" si="0"/>
        <v>0.3862911481290344</v>
      </c>
      <c r="F205" s="15">
        <f>CONVERT(E205,"mm","in")</f>
        <v>0.015208312918465921</v>
      </c>
      <c r="G205">
        <v>0.013495352116478898</v>
      </c>
      <c r="H205">
        <f t="shared" si="1"/>
        <v>1.1269296856578763</v>
      </c>
      <c r="J205" s="6"/>
      <c r="M205" s="4"/>
      <c r="N205" s="6"/>
      <c r="O205"/>
      <c r="P205" s="11"/>
      <c r="S205"/>
    </row>
    <row r="206" spans="1:19" ht="15.75">
      <c r="A206" s="14" t="s">
        <v>22</v>
      </c>
      <c r="B206" s="14">
        <v>33</v>
      </c>
      <c r="C206">
        <v>1866</v>
      </c>
      <c r="D206">
        <v>25.06</v>
      </c>
      <c r="E206" s="15">
        <f aca="true" t="shared" si="2" ref="E206:E237">D206/$F$8</f>
        <v>0.4240234854189051</v>
      </c>
      <c r="F206" s="15">
        <f>CONVERT(E206,"mm","in")</f>
        <v>0.016693838008618313</v>
      </c>
      <c r="G206">
        <v>0.013327472897117332</v>
      </c>
      <c r="H206">
        <f t="shared" si="1"/>
        <v>1.2525884042299655</v>
      </c>
      <c r="J206" s="6"/>
      <c r="M206" s="4"/>
      <c r="N206" s="6"/>
      <c r="O206"/>
      <c r="P206" s="11"/>
      <c r="S206"/>
    </row>
    <row r="207" spans="1:19" ht="15.75">
      <c r="A207" s="14" t="s">
        <v>22</v>
      </c>
      <c r="B207" s="14">
        <v>34</v>
      </c>
      <c r="C207">
        <v>1867</v>
      </c>
      <c r="D207">
        <v>14.76</v>
      </c>
      <c r="E207" s="15">
        <f t="shared" si="2"/>
        <v>0.2497440799993232</v>
      </c>
      <c r="F207" s="15">
        <f>CONVERT(E207,"mm","in")</f>
        <v>0.009832444094461544</v>
      </c>
      <c r="G207">
        <v>0.013908511039971927</v>
      </c>
      <c r="H207">
        <f aca="true" t="shared" si="3" ref="H207:H238">F207/G207</f>
        <v>0.7069372175212646</v>
      </c>
      <c r="J207" s="6"/>
      <c r="M207" s="4"/>
      <c r="N207" s="6"/>
      <c r="O207"/>
      <c r="P207" s="11"/>
      <c r="S207"/>
    </row>
    <row r="208" spans="1:19" ht="15.75">
      <c r="A208" s="14" t="s">
        <v>22</v>
      </c>
      <c r="B208" s="14">
        <v>35</v>
      </c>
      <c r="C208">
        <v>1868</v>
      </c>
      <c r="D208">
        <v>25.06</v>
      </c>
      <c r="E208" s="15">
        <f t="shared" si="2"/>
        <v>0.4240234854189051</v>
      </c>
      <c r="F208" s="15">
        <f>CONVERT(E208,"mm","in")</f>
        <v>0.016693838008618313</v>
      </c>
      <c r="G208">
        <v>0.015238466544133189</v>
      </c>
      <c r="H208">
        <f t="shared" si="3"/>
        <v>1.0955064251557152</v>
      </c>
      <c r="J208" s="6"/>
      <c r="M208" s="4"/>
      <c r="N208" s="6"/>
      <c r="O208"/>
      <c r="P208" s="11"/>
      <c r="S208"/>
    </row>
    <row r="209" spans="1:19" ht="15.75">
      <c r="A209" s="14" t="s">
        <v>22</v>
      </c>
      <c r="B209" s="14">
        <v>36</v>
      </c>
      <c r="C209">
        <v>1869</v>
      </c>
      <c r="D209">
        <v>29.15</v>
      </c>
      <c r="E209" s="15">
        <f t="shared" si="2"/>
        <v>0.49322763766804006</v>
      </c>
      <c r="F209" s="15">
        <f>CONVERT(E209,"mm","in")</f>
        <v>0.0194184109318126</v>
      </c>
      <c r="G209">
        <v>0.01731733940982849</v>
      </c>
      <c r="H209">
        <f t="shared" si="3"/>
        <v>1.1213276169197008</v>
      </c>
      <c r="J209" s="6"/>
      <c r="M209" s="4"/>
      <c r="N209" s="6"/>
      <c r="O209"/>
      <c r="P209" s="11"/>
      <c r="S209"/>
    </row>
    <row r="210" spans="1:19" ht="15.75">
      <c r="A210" s="14" t="s">
        <v>22</v>
      </c>
      <c r="B210" s="14">
        <v>37</v>
      </c>
      <c r="C210">
        <v>1870</v>
      </c>
      <c r="D210">
        <v>26.08</v>
      </c>
      <c r="E210" s="15">
        <f t="shared" si="2"/>
        <v>0.4412822226546307</v>
      </c>
      <c r="F210" s="15">
        <f>CONVERT(E210,"mm","in")</f>
        <v>0.017373315852544514</v>
      </c>
      <c r="G210">
        <v>0.02014512963683046</v>
      </c>
      <c r="H210">
        <f t="shared" si="3"/>
        <v>0.8624077464749415</v>
      </c>
      <c r="J210" s="6"/>
      <c r="M210" s="4"/>
      <c r="N210" s="6"/>
      <c r="O210"/>
      <c r="P210" s="11"/>
      <c r="S210"/>
    </row>
    <row r="211" spans="1:33" ht="15.75">
      <c r="A211" s="14" t="s">
        <v>22</v>
      </c>
      <c r="B211" s="14">
        <v>38</v>
      </c>
      <c r="C211">
        <v>1871</v>
      </c>
      <c r="D211">
        <v>33.12</v>
      </c>
      <c r="E211" s="15">
        <f t="shared" si="2"/>
        <v>0.5604013502423837</v>
      </c>
      <c r="F211" s="15">
        <f>CONVERT(E211,"mm","in")</f>
        <v>0.022063045285133216</v>
      </c>
      <c r="G211">
        <v>0.053788185119628906</v>
      </c>
      <c r="H211">
        <f t="shared" si="3"/>
        <v>0.41018385796180645</v>
      </c>
      <c r="J211" s="6"/>
      <c r="M211" s="4"/>
      <c r="N211" s="6"/>
      <c r="O211"/>
      <c r="P211" s="11"/>
      <c r="S211"/>
      <c r="AG211" t="s">
        <v>21</v>
      </c>
    </row>
    <row r="212" spans="1:34" ht="15.75">
      <c r="A212" s="14" t="s">
        <v>22</v>
      </c>
      <c r="B212" s="14">
        <v>39</v>
      </c>
      <c r="C212">
        <v>1872</v>
      </c>
      <c r="D212">
        <v>85.15</v>
      </c>
      <c r="E212" s="15">
        <f t="shared" si="2"/>
        <v>1.4407661525706215</v>
      </c>
      <c r="F212" s="15">
        <f>CONVERT(E212,"mm","in")</f>
        <v>0.056723076872859116</v>
      </c>
      <c r="G212">
        <v>0.07339000701904297</v>
      </c>
      <c r="H212">
        <f t="shared" si="3"/>
        <v>0.7728991885522074</v>
      </c>
      <c r="J212" s="6"/>
      <c r="M212" s="4"/>
      <c r="N212" s="6"/>
      <c r="O212"/>
      <c r="P212" s="11"/>
      <c r="S212"/>
      <c r="AG212">
        <v>1</v>
      </c>
      <c r="AH212" s="10">
        <v>2.714814153E-06</v>
      </c>
    </row>
    <row r="213" spans="1:34" ht="15.75">
      <c r="A213" s="14" t="s">
        <v>22</v>
      </c>
      <c r="B213" s="14">
        <v>40</v>
      </c>
      <c r="C213">
        <v>1873</v>
      </c>
      <c r="D213">
        <v>102.88</v>
      </c>
      <c r="E213" s="15">
        <f t="shared" si="2"/>
        <v>1.7407636145210277</v>
      </c>
      <c r="F213" s="15">
        <f>CONVERT(E213,"mm","in")</f>
        <v>0.06853400057169401</v>
      </c>
      <c r="G213">
        <v>0.09296321868896484</v>
      </c>
      <c r="H213">
        <f t="shared" si="3"/>
        <v>0.7372163048806883</v>
      </c>
      <c r="J213" s="6"/>
      <c r="M213" s="4"/>
      <c r="N213" s="6"/>
      <c r="O213"/>
      <c r="P213" s="11"/>
      <c r="S213"/>
      <c r="AG213">
        <v>2</v>
      </c>
      <c r="AH213" s="10">
        <v>0.015770634294129</v>
      </c>
    </row>
    <row r="214" spans="1:34" ht="15.75">
      <c r="A214" s="14" t="s">
        <v>22</v>
      </c>
      <c r="B214" s="14">
        <v>41</v>
      </c>
      <c r="C214">
        <v>1874</v>
      </c>
      <c r="D214">
        <v>125.67</v>
      </c>
      <c r="E214" s="15">
        <f t="shared" si="2"/>
        <v>2.126377949425132</v>
      </c>
      <c r="F214" s="15">
        <f>CONVERT(E214,"mm","in")</f>
        <v>0.08371566730020205</v>
      </c>
      <c r="G214">
        <v>0.11165142059326172</v>
      </c>
      <c r="H214">
        <f t="shared" si="3"/>
        <v>0.7497949139865613</v>
      </c>
      <c r="J214" s="6"/>
      <c r="M214" s="4"/>
      <c r="N214" s="6"/>
      <c r="O214"/>
      <c r="P214" s="11"/>
      <c r="S214"/>
      <c r="AG214">
        <v>3</v>
      </c>
      <c r="AH214" s="10">
        <v>30.5228877999506</v>
      </c>
    </row>
    <row r="215" spans="1:34" ht="15.75">
      <c r="A215" t="s">
        <v>23</v>
      </c>
      <c r="B215" s="14">
        <v>42</v>
      </c>
      <c r="C215">
        <v>1875</v>
      </c>
      <c r="D215">
        <v>270.49</v>
      </c>
      <c r="E215" s="15">
        <f t="shared" si="2"/>
        <v>4.5767802302857</v>
      </c>
      <c r="F215" s="15">
        <f>CONVERT(E215,"mm","in")</f>
        <v>0.1801881980427441</v>
      </c>
      <c r="G215">
        <v>0.1287527084350586</v>
      </c>
      <c r="H215">
        <f t="shared" si="3"/>
        <v>1.3994905445707886</v>
      </c>
      <c r="J215" s="6"/>
      <c r="M215" s="4"/>
      <c r="N215" s="6"/>
      <c r="O215"/>
      <c r="P215" s="11"/>
      <c r="S215"/>
      <c r="AG215">
        <v>4</v>
      </c>
      <c r="AH215" s="10">
        <v>19680.6929308373</v>
      </c>
    </row>
    <row r="216" spans="1:19" ht="15.75">
      <c r="A216" t="s">
        <v>23</v>
      </c>
      <c r="B216" s="14">
        <v>43</v>
      </c>
      <c r="C216">
        <v>1876</v>
      </c>
      <c r="D216">
        <v>293.34</v>
      </c>
      <c r="E216" s="15">
        <f t="shared" si="2"/>
        <v>4.963409785027199</v>
      </c>
      <c r="F216" s="15">
        <f>CONVERT(E216,"mm","in")</f>
        <v>0.19540983405618895</v>
      </c>
      <c r="G216">
        <v>0.14374065399169922</v>
      </c>
      <c r="H216">
        <f t="shared" si="3"/>
        <v>1.3594611449831968</v>
      </c>
      <c r="J216" s="6"/>
      <c r="M216" s="4"/>
      <c r="N216" s="6"/>
      <c r="O216"/>
      <c r="P216" s="11"/>
      <c r="S216"/>
    </row>
    <row r="217" spans="1:19" ht="15.75">
      <c r="A217" t="s">
        <v>23</v>
      </c>
      <c r="B217" s="14">
        <v>44</v>
      </c>
      <c r="C217">
        <v>1877</v>
      </c>
      <c r="D217">
        <v>205.41</v>
      </c>
      <c r="E217" s="15">
        <f t="shared" si="2"/>
        <v>3.4756051133239145</v>
      </c>
      <c r="F217" s="15">
        <f>CONVERT(E217,"mm","in")</f>
        <v>0.13683484698125647</v>
      </c>
      <c r="G217">
        <v>0.15621089935302734</v>
      </c>
      <c r="H217">
        <f t="shared" si="3"/>
        <v>0.8759622250942801</v>
      </c>
      <c r="J217" s="6"/>
      <c r="M217" s="4"/>
      <c r="N217" s="6"/>
      <c r="O217"/>
      <c r="P217" s="11"/>
      <c r="S217"/>
    </row>
    <row r="218" spans="1:19" ht="15.75">
      <c r="A218" t="s">
        <v>23</v>
      </c>
      <c r="B218" s="14">
        <v>45</v>
      </c>
      <c r="C218">
        <v>1878</v>
      </c>
      <c r="D218">
        <v>295.26</v>
      </c>
      <c r="E218" s="15">
        <f t="shared" si="2"/>
        <v>4.99589681982386</v>
      </c>
      <c r="F218" s="15">
        <f>CONVERT(E218,"mm","in")</f>
        <v>0.1966888511741677</v>
      </c>
      <c r="G218">
        <v>0.16590023040771484</v>
      </c>
      <c r="H218">
        <f t="shared" si="3"/>
        <v>1.1855851597721536</v>
      </c>
      <c r="J218" s="6"/>
      <c r="M218" s="4"/>
      <c r="N218" s="6"/>
      <c r="O218"/>
      <c r="P218" s="11"/>
      <c r="S218"/>
    </row>
    <row r="219" spans="1:19" ht="15.75">
      <c r="A219" t="s">
        <v>23</v>
      </c>
      <c r="B219" s="14">
        <v>46</v>
      </c>
      <c r="C219">
        <v>1879</v>
      </c>
      <c r="D219">
        <v>262.64</v>
      </c>
      <c r="E219" s="15">
        <f t="shared" si="2"/>
        <v>4.443955634893106</v>
      </c>
      <c r="F219" s="15">
        <f>CONVERT(E219,"mm","in")</f>
        <v>0.1749588832635081</v>
      </c>
      <c r="G219">
        <v>0.17267894744873047</v>
      </c>
      <c r="H219">
        <f t="shared" si="3"/>
        <v>1.0132033223995331</v>
      </c>
      <c r="J219" s="6"/>
      <c r="M219" s="4"/>
      <c r="N219" s="6"/>
      <c r="O219"/>
      <c r="P219" s="11"/>
      <c r="S219"/>
    </row>
    <row r="220" spans="1:19" ht="15.75">
      <c r="A220" t="s">
        <v>23</v>
      </c>
      <c r="B220" s="14">
        <v>47</v>
      </c>
      <c r="C220">
        <v>1880</v>
      </c>
      <c r="D220">
        <v>229.92</v>
      </c>
      <c r="E220" s="15">
        <f t="shared" si="2"/>
        <v>3.8903224169000263</v>
      </c>
      <c r="F220" s="15">
        <f>CONVERT(E220,"mm","in")</f>
        <v>0.1531622998779538</v>
      </c>
      <c r="G220">
        <v>0.17650318145751953</v>
      </c>
      <c r="H220">
        <f t="shared" si="3"/>
        <v>0.8677594285450125</v>
      </c>
      <c r="J220" s="6"/>
      <c r="M220" s="4"/>
      <c r="N220" s="6"/>
      <c r="O220"/>
      <c r="P220" s="11"/>
      <c r="S220"/>
    </row>
    <row r="221" spans="1:19" ht="15.75">
      <c r="A221" t="s">
        <v>23</v>
      </c>
      <c r="B221" s="14">
        <v>48</v>
      </c>
      <c r="C221">
        <v>1881</v>
      </c>
      <c r="D221">
        <v>208.73</v>
      </c>
      <c r="E221" s="15">
        <f t="shared" si="2"/>
        <v>3.5317806109931387</v>
      </c>
      <c r="F221" s="15">
        <f>CONVERT(E221,"mm","in")</f>
        <v>0.13904648074776135</v>
      </c>
      <c r="G221">
        <v>0.1774454116821289</v>
      </c>
      <c r="H221">
        <f t="shared" si="3"/>
        <v>0.7836014435630807</v>
      </c>
      <c r="J221" s="6"/>
      <c r="M221" s="4"/>
      <c r="N221" s="6"/>
      <c r="O221"/>
      <c r="P221" s="11"/>
      <c r="S221"/>
    </row>
    <row r="222" spans="1:19" ht="15.75">
      <c r="A222" t="s">
        <v>23</v>
      </c>
      <c r="B222" s="14">
        <v>49</v>
      </c>
      <c r="C222">
        <v>1882</v>
      </c>
      <c r="D222">
        <v>317.91</v>
      </c>
      <c r="E222" s="15">
        <f t="shared" si="2"/>
        <v>5.3791423084407075</v>
      </c>
      <c r="F222" s="15">
        <f>CONVERT(E222,"mm","in")</f>
        <v>0.21177725623782315</v>
      </c>
      <c r="G222">
        <v>0.17565631866455078</v>
      </c>
      <c r="H222">
        <f t="shared" si="3"/>
        <v>1.205634148819048</v>
      </c>
      <c r="J222" s="6"/>
      <c r="M222" s="4"/>
      <c r="N222" s="6"/>
      <c r="O222"/>
      <c r="P222" s="11"/>
      <c r="S222"/>
    </row>
    <row r="223" spans="1:19" ht="15.75">
      <c r="A223" t="s">
        <v>23</v>
      </c>
      <c r="B223" s="14">
        <v>50</v>
      </c>
      <c r="C223">
        <v>1883</v>
      </c>
      <c r="D223">
        <v>230.23</v>
      </c>
      <c r="E223" s="15">
        <f t="shared" si="2"/>
        <v>3.895567719393237</v>
      </c>
      <c r="F223" s="15">
        <f>CONVERT(E223,"mm","in")</f>
        <v>0.15336880785012744</v>
      </c>
      <c r="G223">
        <v>0.17136859893798828</v>
      </c>
      <c r="H223">
        <f t="shared" si="3"/>
        <v>0.8949644730749402</v>
      </c>
      <c r="J223" s="6"/>
      <c r="M223" s="4"/>
      <c r="N223" s="6"/>
      <c r="O223"/>
      <c r="P223" s="11"/>
      <c r="S223"/>
    </row>
    <row r="224" spans="1:19" ht="15.75">
      <c r="A224" t="s">
        <v>23</v>
      </c>
      <c r="B224" s="14">
        <v>51</v>
      </c>
      <c r="C224">
        <v>1884</v>
      </c>
      <c r="D224">
        <v>279.65</v>
      </c>
      <c r="E224" s="15">
        <f t="shared" si="2"/>
        <v>4.731770458794765</v>
      </c>
      <c r="F224" s="15">
        <f>CONVERT(E224,"mm","in")</f>
        <v>0.18629017554310098</v>
      </c>
      <c r="G224">
        <v>0.16486835479736328</v>
      </c>
      <c r="H224">
        <f t="shared" si="3"/>
        <v>1.1299328835546814</v>
      </c>
      <c r="J224" s="6"/>
      <c r="M224" s="4"/>
      <c r="N224" s="6"/>
      <c r="O224"/>
      <c r="P224" s="11"/>
      <c r="S224"/>
    </row>
    <row r="225" spans="1:19" ht="15.75">
      <c r="A225" t="s">
        <v>23</v>
      </c>
      <c r="B225" s="14">
        <v>52</v>
      </c>
      <c r="C225">
        <v>1885</v>
      </c>
      <c r="D225">
        <v>200.12</v>
      </c>
      <c r="E225" s="15">
        <f t="shared" si="2"/>
        <v>3.3860965643268672</v>
      </c>
      <c r="F225" s="15">
        <f>CONVERT(E225,"mm","in")</f>
        <v>0.1333108883593255</v>
      </c>
      <c r="G225">
        <v>0.15650272369384766</v>
      </c>
      <c r="H225">
        <f t="shared" si="3"/>
        <v>0.8518119379194302</v>
      </c>
      <c r="J225" s="6"/>
      <c r="M225" s="4"/>
      <c r="N225" s="6"/>
      <c r="O225"/>
      <c r="P225" s="11"/>
      <c r="S225"/>
    </row>
    <row r="226" spans="1:19" ht="15.75">
      <c r="A226" t="s">
        <v>23</v>
      </c>
      <c r="B226" s="14">
        <v>53</v>
      </c>
      <c r="C226">
        <v>1886</v>
      </c>
      <c r="D226">
        <v>194.1</v>
      </c>
      <c r="E226" s="15">
        <f t="shared" si="2"/>
        <v>3.2842361739748394</v>
      </c>
      <c r="F226" s="15">
        <f>CONVERT(E226,"mm","in")</f>
        <v>0.12930063677066297</v>
      </c>
      <c r="G226">
        <v>0.1466512680053711</v>
      </c>
      <c r="H226">
        <f t="shared" si="3"/>
        <v>0.8816878198825212</v>
      </c>
      <c r="J226" s="6"/>
      <c r="M226" s="4"/>
      <c r="N226" s="6"/>
      <c r="O226"/>
      <c r="P226" s="11"/>
      <c r="S226"/>
    </row>
    <row r="227" spans="1:19" ht="15.75">
      <c r="A227" t="s">
        <v>24</v>
      </c>
      <c r="B227" s="14">
        <v>54</v>
      </c>
      <c r="C227">
        <v>1887</v>
      </c>
      <c r="D227">
        <v>162.27</v>
      </c>
      <c r="E227" s="15">
        <f t="shared" si="2"/>
        <v>2.745662050236462</v>
      </c>
      <c r="F227" s="15">
        <f>CONVERT(E227,"mm","in")</f>
        <v>0.10809693111167173</v>
      </c>
      <c r="G227">
        <v>0.13573169708251953</v>
      </c>
      <c r="H227">
        <f t="shared" si="3"/>
        <v>0.7964015291575781</v>
      </c>
      <c r="J227" s="6"/>
      <c r="M227" s="4"/>
      <c r="N227" s="6"/>
      <c r="O227"/>
      <c r="P227" s="11"/>
      <c r="S227"/>
    </row>
    <row r="228" spans="1:19" ht="15.75">
      <c r="A228" t="s">
        <v>24</v>
      </c>
      <c r="B228" s="14">
        <v>55</v>
      </c>
      <c r="C228">
        <v>1888</v>
      </c>
      <c r="D228">
        <v>145.77</v>
      </c>
      <c r="E228" s="15">
        <f t="shared" si="2"/>
        <v>2.4664765949526655</v>
      </c>
      <c r="F228" s="15">
        <f>CONVERT(E228,"mm","in")</f>
        <v>0.09710537775404196</v>
      </c>
      <c r="G228">
        <v>0.12416934967041016</v>
      </c>
      <c r="H228">
        <f t="shared" si="3"/>
        <v>0.7820398352072742</v>
      </c>
      <c r="J228" s="6"/>
      <c r="M228" s="4"/>
      <c r="N228" s="6"/>
      <c r="O228"/>
      <c r="P228" s="11"/>
      <c r="S228"/>
    </row>
    <row r="229" spans="1:19" ht="15.75">
      <c r="A229" t="s">
        <v>24</v>
      </c>
      <c r="B229" s="14">
        <v>56</v>
      </c>
      <c r="C229">
        <v>1889</v>
      </c>
      <c r="D229">
        <v>226.13</v>
      </c>
      <c r="E229" s="15">
        <f t="shared" si="2"/>
        <v>3.8261943638378697</v>
      </c>
      <c r="F229" s="15">
        <f>CONVERT(E229,"mm","in")</f>
        <v>0.15063757337944367</v>
      </c>
      <c r="G229">
        <v>0.11240100860595703</v>
      </c>
      <c r="H229">
        <f t="shared" si="3"/>
        <v>1.3401799080605419</v>
      </c>
      <c r="J229" s="6"/>
      <c r="M229" s="4"/>
      <c r="N229" s="6"/>
      <c r="O229"/>
      <c r="P229" s="11"/>
      <c r="S229"/>
    </row>
    <row r="230" spans="1:19" ht="15.75">
      <c r="A230" t="s">
        <v>24</v>
      </c>
      <c r="B230" s="14">
        <v>57</v>
      </c>
      <c r="C230">
        <v>1890</v>
      </c>
      <c r="D230">
        <v>128.1</v>
      </c>
      <c r="E230" s="15">
        <f t="shared" si="2"/>
        <v>2.1674943528396544</v>
      </c>
      <c r="F230" s="15">
        <f>CONVERT(E230,"mm","in")</f>
        <v>0.08533442334014386</v>
      </c>
      <c r="G230">
        <v>0.1008596420288086</v>
      </c>
      <c r="H230">
        <f t="shared" si="3"/>
        <v>0.8460710510530044</v>
      </c>
      <c r="J230" s="6"/>
      <c r="M230" s="4"/>
      <c r="N230" s="6"/>
      <c r="O230"/>
      <c r="P230" s="11"/>
      <c r="S230"/>
    </row>
    <row r="231" spans="1:19" ht="15.75">
      <c r="A231" t="s">
        <v>24</v>
      </c>
      <c r="B231" s="14">
        <v>58</v>
      </c>
      <c r="C231">
        <v>1891</v>
      </c>
      <c r="D231">
        <v>132.23</v>
      </c>
      <c r="E231" s="15">
        <f t="shared" si="2"/>
        <v>2.23737531831372</v>
      </c>
      <c r="F231" s="15">
        <f>CONVERT(E231,"mm","in")</f>
        <v>0.08808564245329606</v>
      </c>
      <c r="G231">
        <v>0.0899515151977539</v>
      </c>
      <c r="H231">
        <f t="shared" si="3"/>
        <v>0.9792569058969621</v>
      </c>
      <c r="J231" s="6"/>
      <c r="M231" s="4"/>
      <c r="N231" s="6"/>
      <c r="O231"/>
      <c r="P231" s="11"/>
      <c r="S231"/>
    </row>
    <row r="232" spans="1:19" ht="15.75">
      <c r="A232" t="s">
        <v>24</v>
      </c>
      <c r="B232" s="14">
        <v>59</v>
      </c>
      <c r="C232">
        <v>1892</v>
      </c>
      <c r="D232">
        <v>141.43</v>
      </c>
      <c r="E232" s="15">
        <f t="shared" si="2"/>
        <v>2.3930423600477155</v>
      </c>
      <c r="F232" s="15">
        <f>CONVERT(E232,"mm","in")</f>
        <v>0.09421426614361085</v>
      </c>
      <c r="G232">
        <v>0.08005809783935547</v>
      </c>
      <c r="H232">
        <f t="shared" si="3"/>
        <v>1.1768236903737226</v>
      </c>
      <c r="J232" s="6"/>
      <c r="M232" s="4"/>
      <c r="N232" s="6"/>
      <c r="O232"/>
      <c r="P232" s="11"/>
      <c r="S232"/>
    </row>
    <row r="233" spans="1:19" ht="15.75">
      <c r="A233" t="s">
        <v>24</v>
      </c>
      <c r="B233" s="14">
        <v>60</v>
      </c>
      <c r="C233">
        <v>1893</v>
      </c>
      <c r="D233">
        <v>129.39</v>
      </c>
      <c r="E233" s="15">
        <f t="shared" si="2"/>
        <v>2.1893215793436602</v>
      </c>
      <c r="F233" s="15">
        <f>CONVERT(E233,"mm","in")</f>
        <v>0.08619376296628584</v>
      </c>
      <c r="G233">
        <v>0.07152652740478516</v>
      </c>
      <c r="H233">
        <f t="shared" si="3"/>
        <v>1.2050600818140575</v>
      </c>
      <c r="J233" s="6"/>
      <c r="M233" s="4"/>
      <c r="N233" s="6"/>
      <c r="O233"/>
      <c r="P233" s="11"/>
      <c r="S233"/>
    </row>
    <row r="234" spans="1:19" ht="15.75">
      <c r="A234" t="s">
        <v>24</v>
      </c>
      <c r="B234" s="14">
        <v>61</v>
      </c>
      <c r="C234">
        <v>1894</v>
      </c>
      <c r="D234">
        <v>73.03</v>
      </c>
      <c r="E234" s="15">
        <f t="shared" si="2"/>
        <v>1.2356917454167056</v>
      </c>
      <c r="F234" s="15">
        <f>CONVERT(E234,"mm","in")</f>
        <v>0.048649281315618326</v>
      </c>
      <c r="G234">
        <v>0.06464481353759766</v>
      </c>
      <c r="H234">
        <f t="shared" si="3"/>
        <v>0.7525627912488869</v>
      </c>
      <c r="J234" s="6"/>
      <c r="M234" s="4"/>
      <c r="N234" s="6"/>
      <c r="O234"/>
      <c r="P234" s="11"/>
      <c r="S234"/>
    </row>
    <row r="235" spans="1:19" ht="15.75">
      <c r="A235" t="s">
        <v>24</v>
      </c>
      <c r="B235" s="14">
        <v>62</v>
      </c>
      <c r="C235">
        <v>1895</v>
      </c>
      <c r="D235">
        <v>87.37</v>
      </c>
      <c r="E235" s="15">
        <f t="shared" si="2"/>
        <v>1.4783292865542594</v>
      </c>
      <c r="F235" s="15">
        <f>CONVERT(E235,"mm","in")</f>
        <v>0.05820194041552203</v>
      </c>
      <c r="G235">
        <v>0.05963420867919922</v>
      </c>
      <c r="H235">
        <f t="shared" si="3"/>
        <v>0.9759824386807572</v>
      </c>
      <c r="J235" s="6"/>
      <c r="M235" s="4"/>
      <c r="N235" s="6"/>
      <c r="O235"/>
      <c r="P235" s="11"/>
      <c r="S235"/>
    </row>
    <row r="236" spans="1:19" ht="15.75">
      <c r="A236" t="s">
        <v>24</v>
      </c>
      <c r="B236" s="14">
        <v>63</v>
      </c>
      <c r="C236">
        <v>1896</v>
      </c>
      <c r="D236">
        <v>86.28</v>
      </c>
      <c r="E236" s="15">
        <f t="shared" si="2"/>
        <v>1.4598861261749057</v>
      </c>
      <c r="F236" s="15">
        <f>CONVERT(E236,"mm","in")</f>
        <v>0.057475831739169515</v>
      </c>
      <c r="G236">
        <v>0.05665111541748047</v>
      </c>
      <c r="H236">
        <f t="shared" si="3"/>
        <v>1.0145578125975356</v>
      </c>
      <c r="J236" s="6"/>
      <c r="M236" s="4"/>
      <c r="N236" s="6"/>
      <c r="O236"/>
      <c r="P236" s="11"/>
      <c r="S236"/>
    </row>
    <row r="237" spans="1:19" ht="15.75">
      <c r="A237" t="s">
        <v>24</v>
      </c>
      <c r="B237" s="14">
        <v>64</v>
      </c>
      <c r="C237">
        <v>1897</v>
      </c>
      <c r="D237">
        <v>121.41</v>
      </c>
      <c r="E237" s="15">
        <f t="shared" si="2"/>
        <v>2.0542973409700425</v>
      </c>
      <c r="F237" s="15">
        <f>CONVERT(E237,"mm","in")</f>
        <v>0.0808778480696867</v>
      </c>
      <c r="G237">
        <v>0.05575847625732422</v>
      </c>
      <c r="H237">
        <f t="shared" si="3"/>
        <v>1.4505031969747004</v>
      </c>
      <c r="J237" s="6"/>
      <c r="M237" s="4"/>
      <c r="N237" s="6"/>
      <c r="O237"/>
      <c r="P237" s="11"/>
      <c r="S237"/>
    </row>
    <row r="238" spans="1:19" ht="15.75">
      <c r="A238" t="s">
        <v>24</v>
      </c>
      <c r="B238" s="14">
        <v>65</v>
      </c>
      <c r="C238">
        <v>1898</v>
      </c>
      <c r="D238">
        <v>87.14</v>
      </c>
      <c r="E238" s="15">
        <f aca="true" t="shared" si="4" ref="E238:E269">D238/$F$8</f>
        <v>1.4744376105109094</v>
      </c>
      <c r="F238" s="15">
        <f>CONVERT(E238,"mm","in")</f>
        <v>0.05804872482326415</v>
      </c>
      <c r="G238">
        <v>0.056923866271972656</v>
      </c>
      <c r="H238">
        <f t="shared" si="3"/>
        <v>1.0197607545825702</v>
      </c>
      <c r="J238" s="6"/>
      <c r="M238" s="4"/>
      <c r="N238" s="6"/>
      <c r="O238"/>
      <c r="P238" s="11"/>
      <c r="S238"/>
    </row>
    <row r="239" spans="1:19" ht="15.75">
      <c r="A239" t="s">
        <v>24</v>
      </c>
      <c r="B239" s="14">
        <v>66</v>
      </c>
      <c r="C239">
        <v>1899</v>
      </c>
      <c r="D239">
        <v>98.13</v>
      </c>
      <c r="E239" s="15">
        <f t="shared" si="4"/>
        <v>1.6603920440605409</v>
      </c>
      <c r="F239" s="15">
        <f>CONVERT(E239,"mm","in")</f>
        <v>0.06536976551419453</v>
      </c>
      <c r="G239">
        <v>0.05999469757080078</v>
      </c>
      <c r="H239">
        <f aca="true" t="shared" si="5" ref="H239:H270">F239/G239</f>
        <v>1.089592383344387</v>
      </c>
      <c r="J239" s="6"/>
      <c r="M239" s="4"/>
      <c r="N239" s="6"/>
      <c r="O239"/>
      <c r="P239" s="11"/>
      <c r="S239"/>
    </row>
    <row r="240" spans="1:19" ht="15.75">
      <c r="A240" t="s">
        <v>24</v>
      </c>
      <c r="B240" s="14">
        <v>67</v>
      </c>
      <c r="C240">
        <v>1900</v>
      </c>
      <c r="D240">
        <v>87.05</v>
      </c>
      <c r="E240" s="15">
        <f t="shared" si="4"/>
        <v>1.472914780754816</v>
      </c>
      <c r="F240" s="15">
        <f>CONVERT(E240,"mm","in")</f>
        <v>0.057988770895858896</v>
      </c>
      <c r="G240">
        <v>0.06470966339111328</v>
      </c>
      <c r="H240">
        <f t="shared" si="5"/>
        <v>0.8961377305483345</v>
      </c>
      <c r="I240" s="25" t="s">
        <v>35</v>
      </c>
      <c r="J240" s="25" t="s">
        <v>36</v>
      </c>
      <c r="K240" s="25" t="s">
        <v>37</v>
      </c>
      <c r="L240" s="25" t="s">
        <v>38</v>
      </c>
      <c r="M240" s="25" t="s">
        <v>39</v>
      </c>
      <c r="N240" s="25" t="s">
        <v>40</v>
      </c>
      <c r="O240"/>
      <c r="P240" s="11"/>
      <c r="S240"/>
    </row>
    <row r="241" spans="1:19" ht="15.75">
      <c r="A241" t="s">
        <v>24</v>
      </c>
      <c r="B241" s="14">
        <v>68</v>
      </c>
      <c r="C241">
        <v>1901</v>
      </c>
      <c r="D241">
        <v>86.02</v>
      </c>
      <c r="E241" s="15">
        <f t="shared" si="4"/>
        <v>1.4554868402128578</v>
      </c>
      <c r="F241" s="15">
        <f>CONVERT(E241,"mm","in")</f>
        <v>0.057302631504443216</v>
      </c>
      <c r="G241">
        <v>0.07067203521728516</v>
      </c>
      <c r="H241">
        <f t="shared" si="5"/>
        <v>0.8108246964766621</v>
      </c>
      <c r="I241" s="25">
        <v>28.64</v>
      </c>
      <c r="J241" s="25">
        <v>5.87</v>
      </c>
      <c r="K241" s="25">
        <v>3.94</v>
      </c>
      <c r="L241" s="25">
        <v>9.96</v>
      </c>
      <c r="M241" s="25">
        <f>J241+L241</f>
        <v>15.830000000000002</v>
      </c>
      <c r="N241" s="25">
        <f>J241+K241+L241</f>
        <v>19.770000000000003</v>
      </c>
      <c r="O241"/>
      <c r="P241" s="11"/>
      <c r="S241"/>
    </row>
    <row r="242" spans="1:19" ht="15.75">
      <c r="A242" t="s">
        <v>24</v>
      </c>
      <c r="B242" s="14">
        <v>69</v>
      </c>
      <c r="C242">
        <v>1902</v>
      </c>
      <c r="D242">
        <v>74.11</v>
      </c>
      <c r="E242" s="15">
        <f t="shared" si="4"/>
        <v>1.2539657024898268</v>
      </c>
      <c r="F242" s="15">
        <f>CONVERT(E242,"mm","in")</f>
        <v>0.04936872844448137</v>
      </c>
      <c r="G242">
        <v>0.0773305892944336</v>
      </c>
      <c r="H242">
        <f t="shared" si="5"/>
        <v>0.6384113828036615</v>
      </c>
      <c r="I242" s="25">
        <v>46.28</v>
      </c>
      <c r="J242" s="25">
        <v>6.41</v>
      </c>
      <c r="K242" s="25">
        <v>5.16</v>
      </c>
      <c r="L242" s="25">
        <v>25.4</v>
      </c>
      <c r="M242" s="25">
        <f aca="true" t="shared" si="6" ref="M242:M305">J242+L242</f>
        <v>31.81</v>
      </c>
      <c r="N242" s="25">
        <f aca="true" t="shared" si="7" ref="N242:N305">J242+K242+L242</f>
        <v>36.97</v>
      </c>
      <c r="O242"/>
      <c r="P242" s="11"/>
      <c r="S242"/>
    </row>
    <row r="243" spans="1:19" ht="15.75">
      <c r="A243" t="s">
        <v>24</v>
      </c>
      <c r="B243" s="14">
        <v>70</v>
      </c>
      <c r="C243">
        <v>1903</v>
      </c>
      <c r="D243">
        <v>164.11</v>
      </c>
      <c r="E243" s="15">
        <f t="shared" si="4"/>
        <v>2.776795458583261</v>
      </c>
      <c r="F243" s="15">
        <f>CONVERT(E243,"mm","in")</f>
        <v>0.10932265584973469</v>
      </c>
      <c r="G243">
        <v>0.0839986801147461</v>
      </c>
      <c r="H243">
        <f t="shared" si="5"/>
        <v>1.3014806387480717</v>
      </c>
      <c r="I243" s="25">
        <v>32.48</v>
      </c>
      <c r="J243" s="25">
        <v>11.09</v>
      </c>
      <c r="K243" s="25">
        <v>6.38</v>
      </c>
      <c r="L243" s="25">
        <v>10.02</v>
      </c>
      <c r="M243" s="25">
        <f t="shared" si="6"/>
        <v>21.11</v>
      </c>
      <c r="N243" s="25">
        <f t="shared" si="7"/>
        <v>27.49</v>
      </c>
      <c r="O243"/>
      <c r="P243" s="11"/>
      <c r="S243"/>
    </row>
    <row r="244" spans="1:19" ht="15.75">
      <c r="A244" t="s">
        <v>24</v>
      </c>
      <c r="B244" s="14">
        <v>71</v>
      </c>
      <c r="C244">
        <v>1904</v>
      </c>
      <c r="D244">
        <v>115.16</v>
      </c>
      <c r="E244" s="15">
        <f t="shared" si="4"/>
        <v>1.9485452745746652</v>
      </c>
      <c r="F244" s="15">
        <f>CONVERT(E244,"mm","in")</f>
        <v>0.07671438088876635</v>
      </c>
      <c r="G244">
        <v>0.08979511260986328</v>
      </c>
      <c r="H244">
        <f t="shared" si="5"/>
        <v>0.8543269077691416</v>
      </c>
      <c r="I244" s="25">
        <v>29.79</v>
      </c>
      <c r="J244" s="25">
        <v>13.23</v>
      </c>
      <c r="K244" s="25">
        <v>6.78</v>
      </c>
      <c r="L244" s="25">
        <v>7.44</v>
      </c>
      <c r="M244" s="25">
        <f t="shared" si="6"/>
        <v>20.67</v>
      </c>
      <c r="N244" s="25">
        <f t="shared" si="7"/>
        <v>27.450000000000003</v>
      </c>
      <c r="O244"/>
      <c r="P244" s="11"/>
      <c r="S244"/>
    </row>
    <row r="245" spans="1:19" ht="15.75">
      <c r="A245" t="s">
        <v>24</v>
      </c>
      <c r="B245" s="14">
        <v>72</v>
      </c>
      <c r="C245">
        <v>1905</v>
      </c>
      <c r="D245">
        <v>121.26</v>
      </c>
      <c r="E245" s="15">
        <f t="shared" si="4"/>
        <v>2.0517592913765537</v>
      </c>
      <c r="F245" s="15">
        <f>CONVERT(E245,"mm","in")</f>
        <v>0.08077792485734464</v>
      </c>
      <c r="G245">
        <v>0.0936746597290039</v>
      </c>
      <c r="H245">
        <f t="shared" si="5"/>
        <v>0.8623241876835328</v>
      </c>
      <c r="I245" s="25">
        <v>29.6</v>
      </c>
      <c r="J245" s="25">
        <v>7.94</v>
      </c>
      <c r="K245" s="25">
        <v>4.9</v>
      </c>
      <c r="L245" s="25">
        <v>8.84</v>
      </c>
      <c r="M245" s="25">
        <f t="shared" si="6"/>
        <v>16.78</v>
      </c>
      <c r="N245" s="25">
        <f t="shared" si="7"/>
        <v>21.68</v>
      </c>
      <c r="O245"/>
      <c r="P245" s="11"/>
      <c r="S245"/>
    </row>
    <row r="246" spans="1:19" ht="15.75">
      <c r="A246" t="s">
        <v>24</v>
      </c>
      <c r="B246" s="14">
        <v>73</v>
      </c>
      <c r="C246">
        <v>1906</v>
      </c>
      <c r="D246">
        <v>163.3</v>
      </c>
      <c r="E246" s="15">
        <f t="shared" si="4"/>
        <v>2.76308999077842</v>
      </c>
      <c r="F246" s="15">
        <f>CONVERT(E246,"mm","in")</f>
        <v>0.1087830705030874</v>
      </c>
      <c r="G246">
        <v>0.09440326690673828</v>
      </c>
      <c r="H246">
        <f t="shared" si="5"/>
        <v>1.152323156470369</v>
      </c>
      <c r="I246" s="25">
        <v>34.25</v>
      </c>
      <c r="J246" s="25">
        <v>10.15</v>
      </c>
      <c r="K246" s="25">
        <v>4.07</v>
      </c>
      <c r="L246" s="25">
        <v>9.81</v>
      </c>
      <c r="M246" s="25">
        <f t="shared" si="6"/>
        <v>19.96</v>
      </c>
      <c r="N246" s="25">
        <f t="shared" si="7"/>
        <v>24.03</v>
      </c>
      <c r="O246"/>
      <c r="P246" s="11"/>
      <c r="S246"/>
    </row>
    <row r="247" spans="1:19" ht="15.75">
      <c r="A247" t="s">
        <v>24</v>
      </c>
      <c r="B247" s="14">
        <v>74</v>
      </c>
      <c r="C247">
        <v>1907</v>
      </c>
      <c r="D247">
        <v>112.29</v>
      </c>
      <c r="E247" s="15">
        <f t="shared" si="4"/>
        <v>1.8999839256859081</v>
      </c>
      <c r="F247" s="15">
        <f>CONVERT(E247,"mm","in")</f>
        <v>0.07480251675928773</v>
      </c>
      <c r="G247">
        <v>0.09112000083405292</v>
      </c>
      <c r="H247">
        <f t="shared" si="5"/>
        <v>0.8209231351469973</v>
      </c>
      <c r="I247" s="25">
        <v>40.2</v>
      </c>
      <c r="J247" s="25">
        <v>10.72</v>
      </c>
      <c r="K247" s="25">
        <v>9.46</v>
      </c>
      <c r="L247" s="25">
        <v>15.39</v>
      </c>
      <c r="M247" s="25">
        <f t="shared" si="6"/>
        <v>26.11</v>
      </c>
      <c r="N247" s="25">
        <f t="shared" si="7"/>
        <v>35.57</v>
      </c>
      <c r="O247"/>
      <c r="P247" s="11"/>
      <c r="S247"/>
    </row>
    <row r="248" spans="1:19" ht="15.75">
      <c r="A248" t="s">
        <v>24</v>
      </c>
      <c r="B248" s="14">
        <v>75</v>
      </c>
      <c r="C248">
        <v>1908</v>
      </c>
      <c r="D248">
        <v>151.12</v>
      </c>
      <c r="E248" s="15">
        <f t="shared" si="4"/>
        <v>2.557000363787109</v>
      </c>
      <c r="F248" s="15">
        <f>CONVERT(E248,"mm","in")</f>
        <v>0.10066930566090979</v>
      </c>
      <c r="G248">
        <v>0.08888351430505281</v>
      </c>
      <c r="H248">
        <f t="shared" si="5"/>
        <v>1.13259817017819</v>
      </c>
      <c r="I248" s="25">
        <v>33.27</v>
      </c>
      <c r="J248" s="25">
        <v>16.03</v>
      </c>
      <c r="K248" s="25">
        <v>8.62</v>
      </c>
      <c r="L248" s="25">
        <v>6.35</v>
      </c>
      <c r="M248" s="25">
        <f t="shared" si="6"/>
        <v>22.380000000000003</v>
      </c>
      <c r="N248" s="25">
        <f t="shared" si="7"/>
        <v>31</v>
      </c>
      <c r="O248"/>
      <c r="P248" s="11"/>
      <c r="S248"/>
    </row>
    <row r="249" spans="1:19" ht="15.75">
      <c r="A249" t="s">
        <v>24</v>
      </c>
      <c r="B249" s="14">
        <v>76</v>
      </c>
      <c r="C249">
        <v>1909</v>
      </c>
      <c r="D249">
        <v>137.09</v>
      </c>
      <c r="E249" s="15">
        <f t="shared" si="4"/>
        <v>2.3196081251427656</v>
      </c>
      <c r="F249" s="15">
        <f>CONVERT(E249,"mm","in")</f>
        <v>0.09132315453317974</v>
      </c>
      <c r="G249">
        <v>0.08686652286996832</v>
      </c>
      <c r="H249">
        <f t="shared" si="5"/>
        <v>1.0513043634759343</v>
      </c>
      <c r="I249" s="25">
        <v>46.95</v>
      </c>
      <c r="J249" s="25">
        <v>14.78</v>
      </c>
      <c r="K249" s="25">
        <v>9.31</v>
      </c>
      <c r="L249" s="25">
        <v>13.69</v>
      </c>
      <c r="M249" s="25">
        <f t="shared" si="6"/>
        <v>28.47</v>
      </c>
      <c r="N249" s="25">
        <f t="shared" si="7"/>
        <v>37.78</v>
      </c>
      <c r="O249"/>
      <c r="P249" s="11"/>
      <c r="S249"/>
    </row>
    <row r="250" spans="1:19" ht="15.75">
      <c r="A250" t="s">
        <v>24</v>
      </c>
      <c r="B250" s="14">
        <v>77</v>
      </c>
      <c r="C250">
        <v>1910</v>
      </c>
      <c r="D250">
        <v>56</v>
      </c>
      <c r="E250" s="15">
        <f t="shared" si="4"/>
        <v>0.9475385149025812</v>
      </c>
      <c r="F250" s="15">
        <f>CONVERT(E250,"mm","in")</f>
        <v>0.037304665941046505</v>
      </c>
      <c r="G250">
        <v>0.08506209568440681</v>
      </c>
      <c r="H250">
        <f t="shared" si="5"/>
        <v>0.438558039757831</v>
      </c>
      <c r="I250" s="25">
        <v>27.96</v>
      </c>
      <c r="J250" s="25">
        <v>7.3</v>
      </c>
      <c r="K250" s="25">
        <v>6.57</v>
      </c>
      <c r="L250" s="25">
        <v>8.37</v>
      </c>
      <c r="M250" s="25">
        <f t="shared" si="6"/>
        <v>15.669999999999998</v>
      </c>
      <c r="N250" s="25">
        <f t="shared" si="7"/>
        <v>22.240000000000002</v>
      </c>
      <c r="O250"/>
      <c r="P250" s="11"/>
      <c r="S250"/>
    </row>
    <row r="251" spans="1:19" ht="15.75">
      <c r="A251" t="s">
        <v>25</v>
      </c>
      <c r="B251" s="14">
        <v>78</v>
      </c>
      <c r="C251">
        <v>1911</v>
      </c>
      <c r="D251">
        <v>65.07</v>
      </c>
      <c r="E251" s="15">
        <f t="shared" si="4"/>
        <v>1.1010059136555528</v>
      </c>
      <c r="F251" s="15">
        <f>CONVERT(E251,"mm","in")</f>
        <v>0.04334668951399814</v>
      </c>
      <c r="G251">
        <v>0.083463355746062</v>
      </c>
      <c r="H251">
        <f t="shared" si="5"/>
        <v>0.5193499485676184</v>
      </c>
      <c r="I251" s="25">
        <v>32.31</v>
      </c>
      <c r="J251" s="25">
        <v>7.88</v>
      </c>
      <c r="K251" s="25">
        <v>5.05</v>
      </c>
      <c r="L251" s="25">
        <v>4.79</v>
      </c>
      <c r="M251" s="25">
        <f t="shared" si="6"/>
        <v>12.67</v>
      </c>
      <c r="N251" s="25">
        <f t="shared" si="7"/>
        <v>17.72</v>
      </c>
      <c r="O251"/>
      <c r="P251" s="11"/>
      <c r="S251"/>
    </row>
    <row r="252" spans="1:19" ht="15.75">
      <c r="A252" t="s">
        <v>25</v>
      </c>
      <c r="B252" s="14">
        <v>79</v>
      </c>
      <c r="C252">
        <v>1912</v>
      </c>
      <c r="D252">
        <v>165.15</v>
      </c>
      <c r="E252" s="15">
        <f t="shared" si="4"/>
        <v>2.7943926024314516</v>
      </c>
      <c r="F252" s="15">
        <f>CONVERT(E252,"mm","in")</f>
        <v>0.11001545678863982</v>
      </c>
      <c r="G252">
        <v>0.0820634799238178</v>
      </c>
      <c r="H252">
        <f t="shared" si="5"/>
        <v>1.3406140818153307</v>
      </c>
      <c r="I252" s="25">
        <v>31.5</v>
      </c>
      <c r="J252" s="25">
        <v>13.18</v>
      </c>
      <c r="K252" s="25">
        <v>4.99</v>
      </c>
      <c r="L252" s="25">
        <v>7.63</v>
      </c>
      <c r="M252" s="25">
        <f t="shared" si="6"/>
        <v>20.81</v>
      </c>
      <c r="N252" s="25">
        <f t="shared" si="7"/>
        <v>25.8</v>
      </c>
      <c r="O252"/>
      <c r="P252" s="11"/>
      <c r="S252"/>
    </row>
    <row r="253" spans="1:19" ht="15.75">
      <c r="A253" t="s">
        <v>25</v>
      </c>
      <c r="B253" s="14">
        <v>80</v>
      </c>
      <c r="C253">
        <v>1913</v>
      </c>
      <c r="D253">
        <v>128.1</v>
      </c>
      <c r="E253" s="15">
        <f t="shared" si="4"/>
        <v>2.1674943528396544</v>
      </c>
      <c r="F253" s="15">
        <f>CONVERT(E253,"mm","in")</f>
        <v>0.08533442334014386</v>
      </c>
      <c r="G253">
        <v>0.08085569897230016</v>
      </c>
      <c r="H253">
        <f t="shared" si="5"/>
        <v>1.055391573194835</v>
      </c>
      <c r="I253" s="25">
        <v>31.7</v>
      </c>
      <c r="J253" s="25">
        <v>8.74</v>
      </c>
      <c r="K253" s="25">
        <v>7.15</v>
      </c>
      <c r="L253" s="25">
        <v>4.69</v>
      </c>
      <c r="M253" s="25">
        <f t="shared" si="6"/>
        <v>13.43</v>
      </c>
      <c r="N253" s="25">
        <f t="shared" si="7"/>
        <v>20.580000000000002</v>
      </c>
      <c r="O253"/>
      <c r="P253" s="11"/>
      <c r="S253"/>
    </row>
    <row r="254" spans="1:19" ht="15.75">
      <c r="A254" t="s">
        <v>25</v>
      </c>
      <c r="B254" s="14">
        <v>81</v>
      </c>
      <c r="C254">
        <v>1914</v>
      </c>
      <c r="D254">
        <v>81.1</v>
      </c>
      <c r="E254" s="15">
        <f t="shared" si="4"/>
        <v>1.3722388135464167</v>
      </c>
      <c r="F254" s="15">
        <f>CONVERT(E254,"mm","in")</f>
        <v>0.0540251501396227</v>
      </c>
      <c r="G254">
        <v>0.07983329738635803</v>
      </c>
      <c r="H254">
        <f t="shared" si="5"/>
        <v>0.6767245235802394</v>
      </c>
      <c r="I254" s="25">
        <v>24.68</v>
      </c>
      <c r="J254" s="25">
        <v>5.7</v>
      </c>
      <c r="K254" s="25">
        <v>5.24</v>
      </c>
      <c r="L254" s="25">
        <v>6.5</v>
      </c>
      <c r="M254" s="25">
        <f t="shared" si="6"/>
        <v>12.2</v>
      </c>
      <c r="N254" s="25">
        <f t="shared" si="7"/>
        <v>17.44</v>
      </c>
      <c r="O254"/>
      <c r="P254" s="11"/>
      <c r="S254"/>
    </row>
    <row r="255" spans="1:19" ht="15.75">
      <c r="A255" t="s">
        <v>25</v>
      </c>
      <c r="B255" s="14">
        <v>82</v>
      </c>
      <c r="C255">
        <v>1915</v>
      </c>
      <c r="D255">
        <v>169.24</v>
      </c>
      <c r="E255" s="15">
        <f t="shared" si="4"/>
        <v>2.8635967546805867</v>
      </c>
      <c r="F255" s="15">
        <f>CONVERT(E255,"mm","in")</f>
        <v>0.11274002971183412</v>
      </c>
      <c r="G255">
        <v>0.07898961360479007</v>
      </c>
      <c r="H255">
        <f t="shared" si="5"/>
        <v>1.4272766325444763</v>
      </c>
      <c r="I255" s="25">
        <v>34.23</v>
      </c>
      <c r="J255" s="25">
        <v>7.82</v>
      </c>
      <c r="K255" s="25">
        <v>6.39</v>
      </c>
      <c r="L255" s="25">
        <v>15.18</v>
      </c>
      <c r="M255" s="25">
        <f t="shared" si="6"/>
        <v>23</v>
      </c>
      <c r="N255" s="25">
        <f t="shared" si="7"/>
        <v>29.39</v>
      </c>
      <c r="O255"/>
      <c r="P255" s="11"/>
      <c r="S255"/>
    </row>
    <row r="256" spans="1:19" ht="15.75">
      <c r="A256" t="s">
        <v>25</v>
      </c>
      <c r="B256" s="14">
        <v>83</v>
      </c>
      <c r="C256">
        <v>1916</v>
      </c>
      <c r="D256">
        <v>134.13</v>
      </c>
      <c r="E256" s="15">
        <f t="shared" si="4"/>
        <v>2.2695239464979147</v>
      </c>
      <c r="F256" s="15">
        <f>CONVERT(E256,"mm","in")</f>
        <v>0.08935133647629585</v>
      </c>
      <c r="G256">
        <v>0.07831803985027364</v>
      </c>
      <c r="H256">
        <f t="shared" si="5"/>
        <v>1.1408780996960008</v>
      </c>
      <c r="I256" s="25">
        <v>29.71</v>
      </c>
      <c r="J256" s="25">
        <v>8.12</v>
      </c>
      <c r="K256" s="25">
        <v>9.5</v>
      </c>
      <c r="L256" s="25">
        <v>6.07</v>
      </c>
      <c r="M256" s="25">
        <f t="shared" si="6"/>
        <v>14.19</v>
      </c>
      <c r="N256" s="25">
        <f t="shared" si="7"/>
        <v>23.689999999999998</v>
      </c>
      <c r="O256"/>
      <c r="P256" s="11"/>
      <c r="S256"/>
    </row>
    <row r="257" spans="1:19" ht="15.75">
      <c r="A257" t="s">
        <v>25</v>
      </c>
      <c r="B257" s="14">
        <v>84</v>
      </c>
      <c r="C257">
        <v>1917</v>
      </c>
      <c r="D257">
        <v>114</v>
      </c>
      <c r="E257" s="15">
        <f t="shared" si="4"/>
        <v>1.9289176910516832</v>
      </c>
      <c r="F257" s="15">
        <f>CONVERT(E257,"mm","in")</f>
        <v>0.07594164137998753</v>
      </c>
      <c r="G257">
        <v>0.07781202231853968</v>
      </c>
      <c r="H257">
        <f t="shared" si="5"/>
        <v>0.9759628283288236</v>
      </c>
      <c r="I257" s="25">
        <v>32.23</v>
      </c>
      <c r="J257" s="25">
        <v>12.6</v>
      </c>
      <c r="K257" s="25">
        <v>3.51</v>
      </c>
      <c r="L257" s="25">
        <v>12.98</v>
      </c>
      <c r="M257" s="25">
        <f t="shared" si="6"/>
        <v>25.58</v>
      </c>
      <c r="N257" s="25">
        <f t="shared" si="7"/>
        <v>29.09</v>
      </c>
      <c r="O257"/>
      <c r="P257" s="11"/>
      <c r="S257"/>
    </row>
    <row r="258" spans="1:19" ht="15.75">
      <c r="A258" t="s">
        <v>25</v>
      </c>
      <c r="B258" s="14">
        <v>85</v>
      </c>
      <c r="C258">
        <v>1918</v>
      </c>
      <c r="D258">
        <v>134.03</v>
      </c>
      <c r="E258" s="15">
        <f t="shared" si="4"/>
        <v>2.2678319134355887</v>
      </c>
      <c r="F258" s="15">
        <f>CONVERT(E258,"mm","in")</f>
        <v>0.08928472100140113</v>
      </c>
      <c r="G258">
        <v>0.07746506094554206</v>
      </c>
      <c r="H258">
        <f t="shared" si="5"/>
        <v>1.1525805300039496</v>
      </c>
      <c r="I258" s="25">
        <v>43.19</v>
      </c>
      <c r="J258" s="25">
        <v>13.05</v>
      </c>
      <c r="K258" s="25">
        <v>4.2</v>
      </c>
      <c r="L258" s="25">
        <v>13.09</v>
      </c>
      <c r="M258" s="25">
        <f t="shared" si="6"/>
        <v>26.14</v>
      </c>
      <c r="N258" s="25">
        <f t="shared" si="7"/>
        <v>30.34</v>
      </c>
      <c r="O258"/>
      <c r="P258" s="11"/>
      <c r="S258"/>
    </row>
    <row r="259" spans="1:19" ht="15.75">
      <c r="A259" t="s">
        <v>25</v>
      </c>
      <c r="B259" s="14">
        <v>86</v>
      </c>
      <c r="C259">
        <v>1919</v>
      </c>
      <c r="D259">
        <v>130.06</v>
      </c>
      <c r="E259" s="15">
        <f t="shared" si="4"/>
        <v>2.200658200861245</v>
      </c>
      <c r="F259" s="15">
        <f>CONVERT(E259,"mm","in")</f>
        <v>0.08664008664808051</v>
      </c>
      <c r="G259">
        <v>0.07727070943656145</v>
      </c>
      <c r="H259">
        <f t="shared" si="5"/>
        <v>1.1212539302387439</v>
      </c>
      <c r="I259" s="25">
        <v>35.25</v>
      </c>
      <c r="J259" s="25">
        <v>8.16</v>
      </c>
      <c r="K259" s="25">
        <v>6.12</v>
      </c>
      <c r="L259" s="25">
        <v>13.41</v>
      </c>
      <c r="M259" s="25">
        <f t="shared" si="6"/>
        <v>21.57</v>
      </c>
      <c r="N259" s="25">
        <f t="shared" si="7"/>
        <v>27.69</v>
      </c>
      <c r="O259"/>
      <c r="P259" s="11"/>
      <c r="S259"/>
    </row>
    <row r="260" spans="1:19" ht="15.75">
      <c r="A260" t="s">
        <v>25</v>
      </c>
      <c r="B260" s="14">
        <v>87</v>
      </c>
      <c r="C260">
        <v>1920</v>
      </c>
      <c r="D260">
        <v>121.26</v>
      </c>
      <c r="E260" s="15">
        <f t="shared" si="4"/>
        <v>2.0517592913765537</v>
      </c>
      <c r="F260" s="15">
        <f>CONVERT(E260,"mm","in")</f>
        <v>0.08077792485734464</v>
      </c>
      <c r="G260">
        <v>0.07722257557179546</v>
      </c>
      <c r="H260">
        <f t="shared" si="5"/>
        <v>1.046040283676419</v>
      </c>
      <c r="I260" s="25">
        <v>29.28</v>
      </c>
      <c r="J260" s="25">
        <v>12.89</v>
      </c>
      <c r="K260" s="25">
        <v>1.4</v>
      </c>
      <c r="L260" s="25">
        <v>7.2</v>
      </c>
      <c r="M260" s="25">
        <f t="shared" si="6"/>
        <v>20.09</v>
      </c>
      <c r="N260" s="25">
        <f t="shared" si="7"/>
        <v>21.490000000000002</v>
      </c>
      <c r="O260"/>
      <c r="P260" s="11"/>
      <c r="S260"/>
    </row>
    <row r="261" spans="1:19" ht="15.75">
      <c r="A261" t="s">
        <v>25</v>
      </c>
      <c r="B261" s="14">
        <v>88</v>
      </c>
      <c r="C261">
        <v>1921</v>
      </c>
      <c r="D261">
        <v>125.32</v>
      </c>
      <c r="E261" s="15">
        <f t="shared" si="4"/>
        <v>2.1204558337069908</v>
      </c>
      <c r="F261" s="15">
        <f>CONVERT(E261,"mm","in")</f>
        <v>0.0834825131380705</v>
      </c>
      <c r="G261">
        <v>0.07731432074069744</v>
      </c>
      <c r="H261">
        <f t="shared" si="5"/>
        <v>1.079780722876172</v>
      </c>
      <c r="I261" s="25">
        <v>41.66</v>
      </c>
      <c r="J261" s="25">
        <v>16.33</v>
      </c>
      <c r="K261" s="25">
        <v>4.9</v>
      </c>
      <c r="L261" s="25">
        <v>8.48</v>
      </c>
      <c r="M261" s="25">
        <f t="shared" si="6"/>
        <v>24.81</v>
      </c>
      <c r="N261" s="25">
        <f t="shared" si="7"/>
        <v>29.709999999999997</v>
      </c>
      <c r="O261"/>
      <c r="P261" s="11"/>
      <c r="S261"/>
    </row>
    <row r="262" spans="1:19" ht="15.75">
      <c r="A262" t="s">
        <v>25</v>
      </c>
      <c r="B262" s="14">
        <v>89</v>
      </c>
      <c r="C262">
        <v>1922</v>
      </c>
      <c r="D262">
        <v>154.32</v>
      </c>
      <c r="E262" s="15">
        <f t="shared" si="4"/>
        <v>2.6111454217815417</v>
      </c>
      <c r="F262" s="15">
        <f>CONVERT(E262,"mm","in")</f>
        <v>0.10280100085754101</v>
      </c>
      <c r="G262">
        <v>0.0775396603930858</v>
      </c>
      <c r="H262">
        <f t="shared" si="5"/>
        <v>1.3257860601451352</v>
      </c>
      <c r="I262" s="25">
        <v>36.73</v>
      </c>
      <c r="J262" s="25">
        <v>19.69</v>
      </c>
      <c r="K262" s="25">
        <v>4.81</v>
      </c>
      <c r="L262" s="25">
        <v>6.36</v>
      </c>
      <c r="M262" s="25">
        <f t="shared" si="6"/>
        <v>26.05</v>
      </c>
      <c r="N262" s="25">
        <f t="shared" si="7"/>
        <v>30.86</v>
      </c>
      <c r="O262"/>
      <c r="P262" s="11"/>
      <c r="S262"/>
    </row>
    <row r="263" spans="1:19" ht="15.75">
      <c r="A263" t="s">
        <v>25</v>
      </c>
      <c r="B263" s="14">
        <v>90</v>
      </c>
      <c r="C263">
        <v>1923</v>
      </c>
      <c r="D263">
        <v>138.23</v>
      </c>
      <c r="E263" s="15">
        <f t="shared" si="4"/>
        <v>2.338897302053282</v>
      </c>
      <c r="F263" s="15">
        <f>CONVERT(E263,"mm","in")</f>
        <v>0.09208257094697961</v>
      </c>
      <c r="G263">
        <v>0.07789236371900188</v>
      </c>
      <c r="H263">
        <f t="shared" si="5"/>
        <v>1.1821771294445391</v>
      </c>
      <c r="I263" s="25">
        <v>40.38</v>
      </c>
      <c r="J263" s="25">
        <v>13.47</v>
      </c>
      <c r="K263" s="25">
        <v>4.72</v>
      </c>
      <c r="L263" s="25">
        <v>10.54</v>
      </c>
      <c r="M263" s="25">
        <f t="shared" si="6"/>
        <v>24.009999999999998</v>
      </c>
      <c r="N263" s="25">
        <f t="shared" si="7"/>
        <v>28.73</v>
      </c>
      <c r="O263"/>
      <c r="P263" s="11"/>
      <c r="S263"/>
    </row>
    <row r="264" spans="1:19" ht="15.75">
      <c r="A264" t="s">
        <v>25</v>
      </c>
      <c r="B264" s="14">
        <v>91</v>
      </c>
      <c r="C264">
        <v>1924</v>
      </c>
      <c r="D264">
        <v>144.42</v>
      </c>
      <c r="E264" s="15">
        <f t="shared" si="4"/>
        <v>2.4436341486112636</v>
      </c>
      <c r="F264" s="15">
        <f>CONVERT(E264,"mm","in")</f>
        <v>0.09620606884296314</v>
      </c>
      <c r="G264">
        <v>0.07836625370691763</v>
      </c>
      <c r="H264">
        <f t="shared" si="5"/>
        <v>1.2276466500844192</v>
      </c>
      <c r="I264" s="25">
        <v>40.4</v>
      </c>
      <c r="J264" s="25">
        <v>9.04</v>
      </c>
      <c r="K264" s="25">
        <v>8.64</v>
      </c>
      <c r="L264" s="25">
        <v>17.19</v>
      </c>
      <c r="M264" s="25">
        <f t="shared" si="6"/>
        <v>26.23</v>
      </c>
      <c r="N264" s="25">
        <f t="shared" si="7"/>
        <v>34.870000000000005</v>
      </c>
      <c r="O264"/>
      <c r="P264" s="11"/>
      <c r="S264"/>
    </row>
    <row r="265" spans="1:19" ht="15.75">
      <c r="A265" t="s">
        <v>25</v>
      </c>
      <c r="B265" s="14">
        <v>92</v>
      </c>
      <c r="C265">
        <v>1925</v>
      </c>
      <c r="D265">
        <v>81.39</v>
      </c>
      <c r="E265" s="15">
        <f t="shared" si="4"/>
        <v>1.3771457094271622</v>
      </c>
      <c r="F265" s="15">
        <f>CONVERT(E265,"mm","in")</f>
        <v>0.054218335016817415</v>
      </c>
      <c r="G265">
        <v>0.07895520728925476</v>
      </c>
      <c r="H265">
        <f t="shared" si="5"/>
        <v>0.6866973930951372</v>
      </c>
      <c r="I265" s="25">
        <v>29.38</v>
      </c>
      <c r="J265" s="25">
        <v>6.69</v>
      </c>
      <c r="K265" s="25">
        <v>8.31</v>
      </c>
      <c r="L265" s="25">
        <v>6.84</v>
      </c>
      <c r="M265" s="25">
        <f t="shared" si="6"/>
        <v>13.530000000000001</v>
      </c>
      <c r="N265" s="25">
        <f t="shared" si="7"/>
        <v>21.84</v>
      </c>
      <c r="O265"/>
      <c r="P265" s="11"/>
      <c r="S265"/>
    </row>
    <row r="266" spans="1:19" ht="15.75">
      <c r="A266" t="s">
        <v>25</v>
      </c>
      <c r="B266" s="14">
        <v>93</v>
      </c>
      <c r="C266">
        <v>1926</v>
      </c>
      <c r="D266">
        <v>117.52</v>
      </c>
      <c r="E266" s="15">
        <f t="shared" si="4"/>
        <v>1.9884772548455598</v>
      </c>
      <c r="F266" s="15">
        <f>CONVERT(E266,"mm","in")</f>
        <v>0.07828650609628189</v>
      </c>
      <c r="G266">
        <v>0.07965315521141747</v>
      </c>
      <c r="H266">
        <f t="shared" si="5"/>
        <v>0.9828424986868608</v>
      </c>
      <c r="I266" s="25">
        <v>43.53</v>
      </c>
      <c r="J266" s="25">
        <v>8.3</v>
      </c>
      <c r="K266" s="25">
        <v>6.03</v>
      </c>
      <c r="L266" s="25">
        <v>12.79</v>
      </c>
      <c r="M266" s="25">
        <f t="shared" si="6"/>
        <v>21.09</v>
      </c>
      <c r="N266" s="25">
        <f t="shared" si="7"/>
        <v>27.12</v>
      </c>
      <c r="O266"/>
      <c r="P266" s="11"/>
      <c r="S266"/>
    </row>
    <row r="267" spans="1:19" ht="15.75">
      <c r="A267" t="s">
        <v>25</v>
      </c>
      <c r="B267" s="14">
        <v>94</v>
      </c>
      <c r="C267">
        <v>1927</v>
      </c>
      <c r="D267">
        <v>151.85</v>
      </c>
      <c r="E267" s="15">
        <f t="shared" si="4"/>
        <v>2.5693522051420885</v>
      </c>
      <c r="F267" s="15">
        <f>CONVERT(E267,"mm","in")</f>
        <v>0.10115559862764129</v>
      </c>
      <c r="G267">
        <v>0.08045408209000016</v>
      </c>
      <c r="H267">
        <f t="shared" si="5"/>
        <v>1.2573084671388497</v>
      </c>
      <c r="I267" s="25">
        <v>55.64</v>
      </c>
      <c r="J267" s="25">
        <v>15.33</v>
      </c>
      <c r="K267" s="25">
        <v>3.82</v>
      </c>
      <c r="L267" s="25">
        <v>16.68</v>
      </c>
      <c r="M267" s="25">
        <f t="shared" si="6"/>
        <v>32.01</v>
      </c>
      <c r="N267" s="25">
        <f t="shared" si="7"/>
        <v>35.83</v>
      </c>
      <c r="O267"/>
      <c r="P267" s="11"/>
      <c r="S267"/>
    </row>
    <row r="268" spans="1:19" ht="15.75">
      <c r="A268" t="s">
        <v>25</v>
      </c>
      <c r="B268" s="14">
        <v>95</v>
      </c>
      <c r="C268">
        <v>1928</v>
      </c>
      <c r="D268">
        <v>117.35</v>
      </c>
      <c r="E268" s="15">
        <f t="shared" si="4"/>
        <v>1.9856007986396054</v>
      </c>
      <c r="F268" s="15">
        <f>CONVERT(E268,"mm","in")</f>
        <v>0.07817325978896084</v>
      </c>
      <c r="G268">
        <v>0.08135202636913164</v>
      </c>
      <c r="H268">
        <f t="shared" si="5"/>
        <v>0.9609257848630928</v>
      </c>
      <c r="I268" s="25">
        <v>32.96</v>
      </c>
      <c r="J268" s="25">
        <v>7.09</v>
      </c>
      <c r="K268" s="25">
        <v>8.01</v>
      </c>
      <c r="L268" s="25">
        <v>11.01</v>
      </c>
      <c r="M268" s="25">
        <f t="shared" si="6"/>
        <v>18.1</v>
      </c>
      <c r="N268" s="25">
        <f t="shared" si="7"/>
        <v>26.11</v>
      </c>
      <c r="O268"/>
      <c r="P268" s="11"/>
      <c r="S268"/>
    </row>
    <row r="269" spans="1:19" ht="15.75">
      <c r="A269" t="s">
        <v>25</v>
      </c>
      <c r="B269" s="14">
        <v>96</v>
      </c>
      <c r="C269">
        <v>1929</v>
      </c>
      <c r="D269">
        <v>95.26</v>
      </c>
      <c r="E269" s="15">
        <f t="shared" si="4"/>
        <v>1.6118306951717838</v>
      </c>
      <c r="F269" s="15">
        <f>CONVERT(E269,"mm","in")</f>
        <v>0.0634579013847159</v>
      </c>
      <c r="G269">
        <v>0.08234108027681941</v>
      </c>
      <c r="H269">
        <f t="shared" si="5"/>
        <v>0.7706712271854965</v>
      </c>
      <c r="I269" s="25">
        <v>44.13</v>
      </c>
      <c r="J269" s="25">
        <v>17.12</v>
      </c>
      <c r="K269" s="25">
        <v>6.62</v>
      </c>
      <c r="L269" s="25">
        <v>13.94</v>
      </c>
      <c r="M269" s="25">
        <f t="shared" si="6"/>
        <v>31.060000000000002</v>
      </c>
      <c r="N269" s="25">
        <f t="shared" si="7"/>
        <v>37.68</v>
      </c>
      <c r="O269"/>
      <c r="P269" s="11"/>
      <c r="S269"/>
    </row>
    <row r="270" spans="1:19" ht="15.75">
      <c r="A270" t="s">
        <v>25</v>
      </c>
      <c r="B270" s="14">
        <v>97</v>
      </c>
      <c r="C270">
        <v>1930</v>
      </c>
      <c r="D270">
        <v>74.33</v>
      </c>
      <c r="E270" s="15">
        <f aca="true" t="shared" si="8" ref="E270:E301">D270/$F$8</f>
        <v>1.257688175226944</v>
      </c>
      <c r="F270" s="15">
        <f>CONVERT(E270,"mm","in")</f>
        <v>0.04951528248924976</v>
      </c>
      <c r="G270">
        <v>0.08341538999957265</v>
      </c>
      <c r="H270">
        <f t="shared" si="5"/>
        <v>0.5935988849240342</v>
      </c>
      <c r="I270" s="25">
        <v>25.08</v>
      </c>
      <c r="J270" s="25">
        <v>7.47</v>
      </c>
      <c r="K270" s="25">
        <v>9.54</v>
      </c>
      <c r="L270" s="25">
        <v>4.72</v>
      </c>
      <c r="M270" s="25">
        <f t="shared" si="6"/>
        <v>12.19</v>
      </c>
      <c r="N270" s="25">
        <f t="shared" si="7"/>
        <v>21.729999999999997</v>
      </c>
      <c r="O270"/>
      <c r="P270" s="11"/>
      <c r="S270"/>
    </row>
    <row r="271" spans="1:19" ht="15.75">
      <c r="A271" t="s">
        <v>25</v>
      </c>
      <c r="B271" s="14">
        <v>98</v>
      </c>
      <c r="C271">
        <v>1931</v>
      </c>
      <c r="D271">
        <v>85</v>
      </c>
      <c r="E271" s="15">
        <f t="shared" si="8"/>
        <v>1.4382281029771322</v>
      </c>
      <c r="F271" s="15">
        <f>CONVERT(E271,"mm","in")</f>
        <v>0.05662315366051702</v>
      </c>
      <c r="G271">
        <v>0.08456915552233113</v>
      </c>
      <c r="H271">
        <f aca="true" t="shared" si="9" ref="H271:H302">F271/G271</f>
        <v>0.669548528784413</v>
      </c>
      <c r="I271" s="25">
        <v>36.47</v>
      </c>
      <c r="J271" s="25">
        <v>11.02</v>
      </c>
      <c r="K271" s="25">
        <v>1.95</v>
      </c>
      <c r="L271" s="25">
        <v>11.49</v>
      </c>
      <c r="M271" s="25">
        <f t="shared" si="6"/>
        <v>22.509999999999998</v>
      </c>
      <c r="N271" s="25">
        <f t="shared" si="7"/>
        <v>24.46</v>
      </c>
      <c r="O271"/>
      <c r="P271" s="11"/>
      <c r="S271"/>
    </row>
    <row r="272" spans="1:19" ht="15.75">
      <c r="A272" t="s">
        <v>25</v>
      </c>
      <c r="B272" s="14">
        <v>99</v>
      </c>
      <c r="C272">
        <v>1932</v>
      </c>
      <c r="D272">
        <v>135.94</v>
      </c>
      <c r="E272" s="15">
        <f t="shared" si="8"/>
        <v>2.3001497449260158</v>
      </c>
      <c r="F272" s="15">
        <f>CONVERT(E272,"mm","in")</f>
        <v>0.09055707657189038</v>
      </c>
      <c r="G272">
        <v>0.08579663068667287</v>
      </c>
      <c r="H272">
        <f t="shared" si="9"/>
        <v>1.055485231146227</v>
      </c>
      <c r="I272" s="25">
        <v>31.09</v>
      </c>
      <c r="J272" s="25">
        <v>4.42</v>
      </c>
      <c r="K272" s="25">
        <v>6.29</v>
      </c>
      <c r="L272" s="25">
        <v>8.61</v>
      </c>
      <c r="M272" s="25">
        <f t="shared" si="6"/>
        <v>13.03</v>
      </c>
      <c r="N272" s="25">
        <f t="shared" si="7"/>
        <v>19.32</v>
      </c>
      <c r="O272"/>
      <c r="P272" s="11"/>
      <c r="S272"/>
    </row>
    <row r="273" spans="1:19" ht="15.75">
      <c r="A273" t="s">
        <v>25</v>
      </c>
      <c r="B273" s="14">
        <v>100</v>
      </c>
      <c r="C273">
        <v>1933</v>
      </c>
      <c r="D273">
        <v>108.34</v>
      </c>
      <c r="E273" s="15">
        <f t="shared" si="8"/>
        <v>1.8331486197240296</v>
      </c>
      <c r="F273" s="15">
        <f>CONVERT(E273,"mm","in")</f>
        <v>0.07217120550094605</v>
      </c>
      <c r="G273">
        <v>0.087092123219918</v>
      </c>
      <c r="H273">
        <f t="shared" si="9"/>
        <v>0.8286766108423509</v>
      </c>
      <c r="I273" s="25">
        <v>34.47</v>
      </c>
      <c r="J273" s="25">
        <v>14.57</v>
      </c>
      <c r="K273" s="25">
        <v>7.29</v>
      </c>
      <c r="L273" s="25">
        <v>6.2</v>
      </c>
      <c r="M273" s="25">
        <f t="shared" si="6"/>
        <v>20.77</v>
      </c>
      <c r="N273" s="25">
        <f t="shared" si="7"/>
        <v>28.06</v>
      </c>
      <c r="O273"/>
      <c r="P273" s="11"/>
      <c r="S273"/>
    </row>
    <row r="274" spans="1:19" ht="15.75">
      <c r="A274" t="s">
        <v>25</v>
      </c>
      <c r="B274" s="14">
        <v>101</v>
      </c>
      <c r="C274">
        <v>1934</v>
      </c>
      <c r="D274">
        <v>116.84</v>
      </c>
      <c r="E274" s="15">
        <f t="shared" si="8"/>
        <v>1.9769714300217427</v>
      </c>
      <c r="F274" s="15">
        <f>CONVERT(E274,"mm","in")</f>
        <v>0.07783352086699774</v>
      </c>
      <c r="G274">
        <v>0.0884499946332653</v>
      </c>
      <c r="H274">
        <f t="shared" si="9"/>
        <v>0.8799720247549365</v>
      </c>
      <c r="I274" s="25">
        <v>35.15</v>
      </c>
      <c r="J274" s="25">
        <v>5.16</v>
      </c>
      <c r="K274" s="25">
        <v>3.3</v>
      </c>
      <c r="L274" s="25">
        <v>12.29</v>
      </c>
      <c r="M274" s="25">
        <f t="shared" si="6"/>
        <v>17.45</v>
      </c>
      <c r="N274" s="25">
        <f t="shared" si="7"/>
        <v>20.75</v>
      </c>
      <c r="O274"/>
      <c r="P274" s="11"/>
      <c r="S274"/>
    </row>
    <row r="275" spans="1:19" ht="15.75">
      <c r="A275" t="s">
        <v>26</v>
      </c>
      <c r="B275" s="14">
        <v>102</v>
      </c>
      <c r="C275">
        <v>1935</v>
      </c>
      <c r="D275">
        <v>177.91</v>
      </c>
      <c r="E275" s="15">
        <f t="shared" si="8"/>
        <v>3.010296021184254</v>
      </c>
      <c r="F275" s="15">
        <f>CONVERT(E275,"mm","in")</f>
        <v>0.11851559138520686</v>
      </c>
      <c r="G275">
        <v>0.08986466025089612</v>
      </c>
      <c r="H275">
        <f t="shared" si="9"/>
        <v>1.318823117500464</v>
      </c>
      <c r="I275" s="25">
        <v>37.21</v>
      </c>
      <c r="J275" s="25">
        <v>12.49</v>
      </c>
      <c r="K275" s="25">
        <v>5.66</v>
      </c>
      <c r="L275" s="25">
        <v>10.12</v>
      </c>
      <c r="M275" s="25">
        <f t="shared" si="6"/>
        <v>22.61</v>
      </c>
      <c r="N275" s="25">
        <f t="shared" si="7"/>
        <v>28.269999999999996</v>
      </c>
      <c r="O275"/>
      <c r="P275" s="11"/>
      <c r="S275"/>
    </row>
    <row r="276" spans="1:19" ht="15.75">
      <c r="A276" t="s">
        <v>26</v>
      </c>
      <c r="B276" s="14">
        <v>103</v>
      </c>
      <c r="C276">
        <v>1936</v>
      </c>
      <c r="D276">
        <v>127.74</v>
      </c>
      <c r="E276" s="15">
        <f t="shared" si="8"/>
        <v>2.1614030338152808</v>
      </c>
      <c r="F276" s="15">
        <f>CONVERT(E276,"mm","in")</f>
        <v>0.08509460763052286</v>
      </c>
      <c r="G276">
        <v>0.09133058938459726</v>
      </c>
      <c r="H276">
        <f t="shared" si="9"/>
        <v>0.9317207761814128</v>
      </c>
      <c r="I276" s="25">
        <v>35.09</v>
      </c>
      <c r="J276" s="25">
        <v>8.49</v>
      </c>
      <c r="K276" s="25">
        <v>5.41</v>
      </c>
      <c r="L276" s="25">
        <v>5.36</v>
      </c>
      <c r="M276" s="25">
        <f t="shared" si="6"/>
        <v>13.850000000000001</v>
      </c>
      <c r="N276" s="25">
        <f t="shared" si="7"/>
        <v>19.26</v>
      </c>
      <c r="O276"/>
      <c r="P276" s="11"/>
      <c r="S276"/>
    </row>
    <row r="277" spans="1:19" ht="15.75">
      <c r="A277" t="s">
        <v>26</v>
      </c>
      <c r="B277" s="14">
        <v>104</v>
      </c>
      <c r="C277">
        <v>1937</v>
      </c>
      <c r="D277">
        <v>153.58</v>
      </c>
      <c r="E277" s="15">
        <f t="shared" si="8"/>
        <v>2.5986243771203292</v>
      </c>
      <c r="F277" s="15">
        <f>CONVERT(E277,"mm","in")</f>
        <v>0.10230804634332004</v>
      </c>
      <c r="G277">
        <v>0.09284230510093039</v>
      </c>
      <c r="H277">
        <f t="shared" si="9"/>
        <v>1.1019550433619596</v>
      </c>
      <c r="I277" s="25">
        <v>37.65</v>
      </c>
      <c r="J277" s="25">
        <v>8.73</v>
      </c>
      <c r="K277" s="25">
        <v>11.13</v>
      </c>
      <c r="L277" s="25">
        <v>8.66</v>
      </c>
      <c r="M277" s="25">
        <f t="shared" si="6"/>
        <v>17.39</v>
      </c>
      <c r="N277" s="25">
        <f t="shared" si="7"/>
        <v>28.52</v>
      </c>
      <c r="O277"/>
      <c r="P277" s="11"/>
      <c r="S277"/>
    </row>
    <row r="278" spans="1:19" ht="15.75">
      <c r="A278" t="s">
        <v>26</v>
      </c>
      <c r="B278" s="14">
        <v>105</v>
      </c>
      <c r="C278">
        <v>1938</v>
      </c>
      <c r="D278">
        <v>130.54</v>
      </c>
      <c r="E278" s="15">
        <f t="shared" si="8"/>
        <v>2.2087799595604096</v>
      </c>
      <c r="F278" s="15">
        <f>CONVERT(E278,"mm","in")</f>
        <v>0.08695984092757518</v>
      </c>
      <c r="G278">
        <v>0.09439438427943969</v>
      </c>
      <c r="H278">
        <f t="shared" si="9"/>
        <v>0.9212395588083321</v>
      </c>
      <c r="I278" s="25">
        <v>42.77</v>
      </c>
      <c r="J278" s="25">
        <v>15.59</v>
      </c>
      <c r="K278" s="25">
        <v>5.91</v>
      </c>
      <c r="L278" s="25">
        <v>16.4</v>
      </c>
      <c r="M278" s="25">
        <f t="shared" si="6"/>
        <v>31.99</v>
      </c>
      <c r="N278" s="25">
        <f t="shared" si="7"/>
        <v>37.9</v>
      </c>
      <c r="O278"/>
      <c r="P278" s="11"/>
      <c r="S278"/>
    </row>
    <row r="279" spans="1:19" ht="15.75">
      <c r="A279" t="s">
        <v>26</v>
      </c>
      <c r="B279" s="14">
        <v>106</v>
      </c>
      <c r="C279">
        <v>1939</v>
      </c>
      <c r="D279">
        <v>142.71</v>
      </c>
      <c r="E279" s="15">
        <f t="shared" si="8"/>
        <v>2.414700383245489</v>
      </c>
      <c r="F279" s="15">
        <f>CONVERT(E279,"mm","in")</f>
        <v>0.09506694422226335</v>
      </c>
      <c r="G279">
        <v>0.09598145778727485</v>
      </c>
      <c r="H279">
        <f t="shared" si="9"/>
        <v>0.9904719767120191</v>
      </c>
      <c r="I279" s="25">
        <v>38.05</v>
      </c>
      <c r="J279" s="25">
        <v>11.41</v>
      </c>
      <c r="K279" s="25">
        <v>9.41</v>
      </c>
      <c r="L279" s="25">
        <v>14.28</v>
      </c>
      <c r="M279" s="25">
        <f t="shared" si="6"/>
        <v>25.689999999999998</v>
      </c>
      <c r="N279" s="25">
        <f t="shared" si="7"/>
        <v>35.1</v>
      </c>
      <c r="O279"/>
      <c r="P279" s="11"/>
      <c r="S279"/>
    </row>
    <row r="280" spans="1:19" ht="15.75">
      <c r="A280" t="s">
        <v>26</v>
      </c>
      <c r="B280" s="14">
        <v>107</v>
      </c>
      <c r="C280">
        <v>1940</v>
      </c>
      <c r="D280">
        <v>134.35</v>
      </c>
      <c r="E280" s="15">
        <f t="shared" si="8"/>
        <v>2.273246419235032</v>
      </c>
      <c r="F280" s="15">
        <f>CONVERT(E280,"mm","in")</f>
        <v>0.08949789052106426</v>
      </c>
      <c r="G280">
        <v>0.09759821018815273</v>
      </c>
      <c r="H280">
        <f t="shared" si="9"/>
        <v>0.9170033994325056</v>
      </c>
      <c r="I280" s="25">
        <v>30.6</v>
      </c>
      <c r="J280" s="25">
        <v>10.56</v>
      </c>
      <c r="K280" s="25">
        <v>3.46</v>
      </c>
      <c r="L280" s="25">
        <v>8.79</v>
      </c>
      <c r="M280" s="25">
        <f t="shared" si="6"/>
        <v>19.35</v>
      </c>
      <c r="N280" s="25">
        <f t="shared" si="7"/>
        <v>22.81</v>
      </c>
      <c r="O280"/>
      <c r="P280" s="11"/>
      <c r="S280"/>
    </row>
    <row r="281" spans="1:19" ht="15.75">
      <c r="A281" t="s">
        <v>26</v>
      </c>
      <c r="B281" s="14">
        <v>108</v>
      </c>
      <c r="C281">
        <v>1941</v>
      </c>
      <c r="D281">
        <v>175.65</v>
      </c>
      <c r="E281" s="15">
        <f t="shared" si="8"/>
        <v>2.972056073975686</v>
      </c>
      <c r="F281" s="15">
        <f>CONVERT(E281,"mm","in")</f>
        <v>0.11701008165258606</v>
      </c>
      <c r="G281">
        <v>0.09923937997518806</v>
      </c>
      <c r="H281">
        <f t="shared" si="9"/>
        <v>1.1790690518405198</v>
      </c>
      <c r="I281" s="25">
        <v>42.87</v>
      </c>
      <c r="J281" s="25">
        <v>9.61</v>
      </c>
      <c r="K281" s="25">
        <v>4.46</v>
      </c>
      <c r="L281" s="25">
        <v>13.07</v>
      </c>
      <c r="M281" s="25">
        <f t="shared" si="6"/>
        <v>22.68</v>
      </c>
      <c r="N281" s="25">
        <f t="shared" si="7"/>
        <v>27.14</v>
      </c>
      <c r="O281"/>
      <c r="P281" s="11"/>
      <c r="S281"/>
    </row>
    <row r="282" spans="1:19" ht="15.75">
      <c r="A282" t="s">
        <v>26</v>
      </c>
      <c r="B282" s="14">
        <v>109</v>
      </c>
      <c r="C282">
        <v>1942</v>
      </c>
      <c r="D282">
        <v>196.86</v>
      </c>
      <c r="E282" s="15">
        <f t="shared" si="8"/>
        <v>3.3309362864950387</v>
      </c>
      <c r="F282" s="15">
        <f>CONVERT(E282,"mm","in")</f>
        <v>0.13113922387775745</v>
      </c>
      <c r="G282">
        <v>0.10089975949813379</v>
      </c>
      <c r="H282">
        <f t="shared" si="9"/>
        <v>1.299698081839164</v>
      </c>
      <c r="I282" s="25">
        <v>42.38</v>
      </c>
      <c r="J282" s="25">
        <v>11.01</v>
      </c>
      <c r="K282" s="25">
        <v>6.73</v>
      </c>
      <c r="L282" s="25">
        <v>11.44</v>
      </c>
      <c r="M282" s="25">
        <f t="shared" si="6"/>
        <v>22.45</v>
      </c>
      <c r="N282" s="25">
        <f t="shared" si="7"/>
        <v>29.18</v>
      </c>
      <c r="O282"/>
      <c r="P282" s="11"/>
      <c r="S282"/>
    </row>
    <row r="283" spans="1:19" ht="15.75">
      <c r="A283" t="s">
        <v>26</v>
      </c>
      <c r="B283" s="14">
        <v>110</v>
      </c>
      <c r="C283">
        <v>1943</v>
      </c>
      <c r="D283">
        <v>140.04</v>
      </c>
      <c r="E283" s="15">
        <f t="shared" si="8"/>
        <v>2.3695231004813833</v>
      </c>
      <c r="F283" s="15">
        <f>CONVERT(E283,"mm","in")</f>
        <v>0.09328831104257414</v>
      </c>
      <c r="G283">
        <v>0.10257419489062158</v>
      </c>
      <c r="H283">
        <f t="shared" si="9"/>
        <v>0.9094715404985698</v>
      </c>
      <c r="I283" s="25">
        <v>35.54</v>
      </c>
      <c r="J283" s="25">
        <v>18.47</v>
      </c>
      <c r="K283" s="25">
        <v>4.22</v>
      </c>
      <c r="L283" s="25">
        <v>7.79</v>
      </c>
      <c r="M283" s="25">
        <f t="shared" si="6"/>
        <v>26.259999999999998</v>
      </c>
      <c r="N283" s="25">
        <f t="shared" si="7"/>
        <v>30.479999999999997</v>
      </c>
      <c r="O283"/>
      <c r="P283" s="11"/>
      <c r="S283"/>
    </row>
    <row r="284" spans="1:19" ht="15.75">
      <c r="A284" t="s">
        <v>26</v>
      </c>
      <c r="B284" s="14">
        <v>111</v>
      </c>
      <c r="C284">
        <v>1944</v>
      </c>
      <c r="D284">
        <v>165.89</v>
      </c>
      <c r="E284" s="15">
        <f t="shared" si="8"/>
        <v>2.806913647092664</v>
      </c>
      <c r="F284" s="15">
        <f>CONVERT(E284,"mm","in")</f>
        <v>0.11050841130286079</v>
      </c>
      <c r="G284">
        <v>0.10425758620112902</v>
      </c>
      <c r="H284">
        <f t="shared" si="9"/>
        <v>1.0599555900869695</v>
      </c>
      <c r="I284" s="25">
        <v>40.73</v>
      </c>
      <c r="J284" s="25">
        <v>19.78</v>
      </c>
      <c r="K284" s="25">
        <v>5.35</v>
      </c>
      <c r="L284" s="25">
        <v>10.28</v>
      </c>
      <c r="M284" s="25">
        <f t="shared" si="6"/>
        <v>30.060000000000002</v>
      </c>
      <c r="N284" s="25">
        <f t="shared" si="7"/>
        <v>35.410000000000004</v>
      </c>
      <c r="O284"/>
      <c r="P284" s="11"/>
      <c r="S284"/>
    </row>
    <row r="285" spans="1:19" ht="15.75">
      <c r="A285" t="s">
        <v>26</v>
      </c>
      <c r="B285" s="14">
        <v>112</v>
      </c>
      <c r="C285">
        <v>1945</v>
      </c>
      <c r="D285">
        <v>151.2</v>
      </c>
      <c r="E285" s="15">
        <f t="shared" si="8"/>
        <v>2.558353990236969</v>
      </c>
      <c r="F285" s="15">
        <f>CONVERT(E285,"mm","in")</f>
        <v>0.10072259804082556</v>
      </c>
      <c r="G285">
        <v>0.10594488732022</v>
      </c>
      <c r="H285">
        <f t="shared" si="9"/>
        <v>0.9507074913052671</v>
      </c>
      <c r="I285" s="25">
        <v>48.01</v>
      </c>
      <c r="J285" s="25">
        <v>15.64</v>
      </c>
      <c r="K285" s="25">
        <v>3</v>
      </c>
      <c r="L285" s="25">
        <v>15.69</v>
      </c>
      <c r="M285" s="25">
        <f t="shared" si="6"/>
        <v>31.33</v>
      </c>
      <c r="N285" s="25">
        <f t="shared" si="7"/>
        <v>34.33</v>
      </c>
      <c r="O285"/>
      <c r="P285" s="11"/>
      <c r="S285"/>
    </row>
    <row r="286" spans="1:19" ht="15.75">
      <c r="A286" t="s">
        <v>26</v>
      </c>
      <c r="B286" s="14">
        <v>113</v>
      </c>
      <c r="C286">
        <v>1946</v>
      </c>
      <c r="D286">
        <v>98.51</v>
      </c>
      <c r="E286" s="15">
        <f t="shared" si="8"/>
        <v>1.6668217696973802</v>
      </c>
      <c r="F286" s="15">
        <f>CONVERT(E286,"mm","in")</f>
        <v>0.0656229043187945</v>
      </c>
      <c r="G286">
        <v>0.10763110592233716</v>
      </c>
      <c r="H286">
        <f t="shared" si="9"/>
        <v>0.6097020350803205</v>
      </c>
      <c r="I286" s="25">
        <v>35.46</v>
      </c>
      <c r="J286" s="25">
        <v>11.59</v>
      </c>
      <c r="K286" s="25">
        <v>6.5</v>
      </c>
      <c r="L286" s="25">
        <v>10.62</v>
      </c>
      <c r="M286" s="25">
        <f t="shared" si="6"/>
        <v>22.21</v>
      </c>
      <c r="N286" s="25">
        <f t="shared" si="7"/>
        <v>28.71</v>
      </c>
      <c r="O286"/>
      <c r="P286" s="11"/>
      <c r="S286"/>
    </row>
    <row r="287" spans="1:19" ht="15.75">
      <c r="A287" t="s">
        <v>26</v>
      </c>
      <c r="B287" s="14">
        <v>114</v>
      </c>
      <c r="C287">
        <v>1947</v>
      </c>
      <c r="D287">
        <v>158.32</v>
      </c>
      <c r="E287" s="15">
        <f t="shared" si="8"/>
        <v>2.6788267442745832</v>
      </c>
      <c r="F287" s="15">
        <f>CONVERT(E287,"mm","in")</f>
        <v>0.10546561985333004</v>
      </c>
      <c r="G287">
        <v>0.10931130361132091</v>
      </c>
      <c r="H287">
        <f t="shared" si="9"/>
        <v>0.9648189745164416</v>
      </c>
      <c r="I287" s="25">
        <v>36.9</v>
      </c>
      <c r="J287" s="25">
        <v>11.51</v>
      </c>
      <c r="K287" s="25">
        <v>3.7</v>
      </c>
      <c r="L287" s="25">
        <v>13.48</v>
      </c>
      <c r="M287" s="25">
        <f t="shared" si="6"/>
        <v>24.990000000000002</v>
      </c>
      <c r="N287" s="25">
        <f t="shared" si="7"/>
        <v>28.69</v>
      </c>
      <c r="O287"/>
      <c r="P287" s="12"/>
      <c r="S287"/>
    </row>
    <row r="288" spans="1:19" ht="15.75">
      <c r="A288" t="s">
        <v>26</v>
      </c>
      <c r="B288" s="14">
        <v>115</v>
      </c>
      <c r="C288">
        <v>1948</v>
      </c>
      <c r="D288">
        <v>130.14</v>
      </c>
      <c r="E288" s="15">
        <f t="shared" si="8"/>
        <v>2.2020118273111056</v>
      </c>
      <c r="F288" s="15">
        <f>CONVERT(E288,"mm","in")</f>
        <v>0.08669337902799629</v>
      </c>
      <c r="G288">
        <v>0.11098059580399422</v>
      </c>
      <c r="H288">
        <f t="shared" si="9"/>
        <v>0.7811579889254493</v>
      </c>
      <c r="I288" s="25">
        <v>41.36</v>
      </c>
      <c r="J288" s="25">
        <v>10.68</v>
      </c>
      <c r="K288" s="25">
        <v>6.79</v>
      </c>
      <c r="L288" s="25">
        <v>14.7</v>
      </c>
      <c r="M288" s="25">
        <f t="shared" si="6"/>
        <v>25.38</v>
      </c>
      <c r="N288" s="25">
        <f t="shared" si="7"/>
        <v>32.17</v>
      </c>
      <c r="O288"/>
      <c r="Q288" s="6"/>
      <c r="S288"/>
    </row>
    <row r="289" spans="1:19" ht="15.75">
      <c r="A289" t="s">
        <v>26</v>
      </c>
      <c r="B289" s="14">
        <v>116</v>
      </c>
      <c r="C289">
        <v>1949</v>
      </c>
      <c r="D289">
        <v>191.21</v>
      </c>
      <c r="E289" s="15">
        <f t="shared" si="8"/>
        <v>3.2353364184736173</v>
      </c>
      <c r="F289" s="15">
        <f>CONVERT(E289,"mm","in")</f>
        <v>0.12737544954620542</v>
      </c>
      <c r="G289">
        <v>0.11263415175926639</v>
      </c>
      <c r="H289">
        <f t="shared" si="9"/>
        <v>1.13087769168312</v>
      </c>
      <c r="I289" s="25">
        <v>45.53</v>
      </c>
      <c r="J289" s="25">
        <v>9.09</v>
      </c>
      <c r="K289" s="25">
        <v>12.32</v>
      </c>
      <c r="L289" s="25">
        <v>11.87</v>
      </c>
      <c r="M289" s="25">
        <f t="shared" si="6"/>
        <v>20.96</v>
      </c>
      <c r="N289" s="25">
        <f t="shared" si="7"/>
        <v>33.28</v>
      </c>
      <c r="O289"/>
      <c r="Q289" s="6"/>
      <c r="S289"/>
    </row>
    <row r="290" spans="1:19" ht="15.75">
      <c r="A290" t="s">
        <v>26</v>
      </c>
      <c r="B290" s="14">
        <v>117</v>
      </c>
      <c r="C290">
        <v>1950</v>
      </c>
      <c r="D290">
        <v>147.17</v>
      </c>
      <c r="E290" s="15">
        <f t="shared" si="8"/>
        <v>2.4901650578252297</v>
      </c>
      <c r="F290" s="15">
        <f>CONVERT(E290,"mm","in")</f>
        <v>0.0980379944025681</v>
      </c>
      <c r="G290">
        <v>0.11426719463634072</v>
      </c>
      <c r="H290">
        <f t="shared" si="9"/>
        <v>0.8579714826689969</v>
      </c>
      <c r="I290" s="25">
        <v>42.99</v>
      </c>
      <c r="J290" s="25">
        <v>8.1</v>
      </c>
      <c r="K290" s="25">
        <v>16.33</v>
      </c>
      <c r="L290" s="25">
        <v>11.06</v>
      </c>
      <c r="M290" s="25">
        <f t="shared" si="6"/>
        <v>19.16</v>
      </c>
      <c r="N290" s="25">
        <f t="shared" si="7"/>
        <v>35.49</v>
      </c>
      <c r="O290"/>
      <c r="S290"/>
    </row>
    <row r="291" spans="1:19" ht="15.75">
      <c r="A291" t="s">
        <v>26</v>
      </c>
      <c r="B291" s="14">
        <v>118</v>
      </c>
      <c r="C291">
        <v>1951</v>
      </c>
      <c r="D291">
        <v>167.24</v>
      </c>
      <c r="E291" s="15">
        <f t="shared" si="8"/>
        <v>2.829756093434066</v>
      </c>
      <c r="F291" s="15">
        <f>CONVERT(E291,"mm","in")</f>
        <v>0.1114077202139396</v>
      </c>
      <c r="G291">
        <v>0.11587500133464346</v>
      </c>
      <c r="H291">
        <f t="shared" si="9"/>
        <v>0.9614474125631077</v>
      </c>
      <c r="I291" s="25">
        <v>38.39</v>
      </c>
      <c r="J291" s="25">
        <v>9.25</v>
      </c>
      <c r="K291" s="25">
        <v>8.16</v>
      </c>
      <c r="L291" s="25">
        <v>13.35</v>
      </c>
      <c r="M291" s="25">
        <f t="shared" si="6"/>
        <v>22.6</v>
      </c>
      <c r="N291" s="25">
        <f t="shared" si="7"/>
        <v>30.759999999999998</v>
      </c>
      <c r="O291"/>
      <c r="S291"/>
    </row>
    <row r="292" spans="1:19" ht="15.75">
      <c r="A292" t="s">
        <v>26</v>
      </c>
      <c r="B292" s="14">
        <v>119</v>
      </c>
      <c r="C292">
        <v>1952</v>
      </c>
      <c r="D292">
        <v>153.39</v>
      </c>
      <c r="E292" s="15">
        <f t="shared" si="8"/>
        <v>2.5954095143019096</v>
      </c>
      <c r="F292" s="15">
        <f>CONVERT(E292,"mm","in")</f>
        <v>0.10218147694102006</v>
      </c>
      <c r="G292">
        <v>0.11745290265389485</v>
      </c>
      <c r="H292">
        <f t="shared" si="9"/>
        <v>0.8699783030660726</v>
      </c>
      <c r="I292" s="25">
        <v>33.86</v>
      </c>
      <c r="J292" s="25">
        <v>12.5</v>
      </c>
      <c r="K292" s="25">
        <v>5.94</v>
      </c>
      <c r="L292" s="25">
        <v>10.55</v>
      </c>
      <c r="M292" s="25">
        <f t="shared" si="6"/>
        <v>23.05</v>
      </c>
      <c r="N292" s="25">
        <f t="shared" si="7"/>
        <v>28.990000000000002</v>
      </c>
      <c r="O292"/>
      <c r="S292"/>
    </row>
    <row r="293" spans="1:19" ht="15.75">
      <c r="A293" t="s">
        <v>27</v>
      </c>
      <c r="B293" s="14">
        <v>120</v>
      </c>
      <c r="C293">
        <v>1953</v>
      </c>
      <c r="D293">
        <v>151.4</v>
      </c>
      <c r="E293" s="15">
        <f t="shared" si="8"/>
        <v>2.5617380563616217</v>
      </c>
      <c r="F293" s="15">
        <f>CONVERT(E293,"mm","in")</f>
        <v>0.10085582899061503</v>
      </c>
      <c r="G293">
        <v>0.11899628333776491</v>
      </c>
      <c r="H293">
        <f t="shared" si="9"/>
        <v>0.8475544459177845</v>
      </c>
      <c r="I293" s="25">
        <v>26.09</v>
      </c>
      <c r="J293" s="25">
        <v>10.64</v>
      </c>
      <c r="K293" s="25">
        <v>5.37</v>
      </c>
      <c r="L293" s="25">
        <v>7.43</v>
      </c>
      <c r="M293" s="25">
        <f t="shared" si="6"/>
        <v>18.07</v>
      </c>
      <c r="N293" s="25">
        <f t="shared" si="7"/>
        <v>23.44</v>
      </c>
      <c r="O293"/>
      <c r="S293"/>
    </row>
    <row r="294" spans="1:19" ht="15.75">
      <c r="A294" t="s">
        <v>27</v>
      </c>
      <c r="B294" s="14">
        <v>121</v>
      </c>
      <c r="C294">
        <v>1954</v>
      </c>
      <c r="D294">
        <v>145.17</v>
      </c>
      <c r="E294" s="15">
        <f t="shared" si="8"/>
        <v>2.456324396578709</v>
      </c>
      <c r="F294" s="15">
        <f>CONVERT(E294,"mm","in")</f>
        <v>0.09670568490467359</v>
      </c>
      <c r="G294">
        <v>0.12050058185559465</v>
      </c>
      <c r="H294">
        <f t="shared" si="9"/>
        <v>0.8025329290157589</v>
      </c>
      <c r="I294" s="25">
        <v>29.7</v>
      </c>
      <c r="J294" s="25">
        <v>9.14</v>
      </c>
      <c r="K294" s="25">
        <v>4.54</v>
      </c>
      <c r="L294" s="25">
        <v>10.34</v>
      </c>
      <c r="M294" s="25">
        <f t="shared" si="6"/>
        <v>19.48</v>
      </c>
      <c r="N294" s="25">
        <f t="shared" si="7"/>
        <v>24.02</v>
      </c>
      <c r="O294"/>
      <c r="S294"/>
    </row>
    <row r="295" spans="1:19" ht="15.75">
      <c r="A295" t="s">
        <v>27</v>
      </c>
      <c r="B295" s="14">
        <v>122</v>
      </c>
      <c r="C295">
        <v>1955</v>
      </c>
      <c r="D295">
        <v>155.32</v>
      </c>
      <c r="E295" s="15">
        <f t="shared" si="8"/>
        <v>2.628065752404802</v>
      </c>
      <c r="F295" s="15">
        <f>CONVERT(E295,"mm","in")</f>
        <v>0.10346715560648827</v>
      </c>
      <c r="G295">
        <v>0.1219612905770191</v>
      </c>
      <c r="H295">
        <f t="shared" si="9"/>
        <v>0.8483606160361865</v>
      </c>
      <c r="I295" s="25">
        <v>37.17</v>
      </c>
      <c r="J295" s="25">
        <v>8.48</v>
      </c>
      <c r="K295" s="25">
        <v>6.61</v>
      </c>
      <c r="L295" s="25">
        <v>10.31</v>
      </c>
      <c r="M295" s="25">
        <f t="shared" si="6"/>
        <v>18.79</v>
      </c>
      <c r="N295" s="25">
        <f t="shared" si="7"/>
        <v>25.4</v>
      </c>
      <c r="O295"/>
      <c r="S295"/>
    </row>
    <row r="296" spans="1:19" ht="15.75">
      <c r="A296" t="s">
        <v>27</v>
      </c>
      <c r="B296" s="14">
        <v>123</v>
      </c>
      <c r="C296">
        <v>1956</v>
      </c>
      <c r="D296">
        <v>213.6</v>
      </c>
      <c r="E296" s="15">
        <f t="shared" si="8"/>
        <v>3.614182621128417</v>
      </c>
      <c r="F296" s="15">
        <f>CONVERT(E296,"mm","in")</f>
        <v>0.14229065437513452</v>
      </c>
      <c r="G296">
        <v>0.12337395569920773</v>
      </c>
      <c r="H296">
        <f t="shared" si="9"/>
        <v>1.1533281361428236</v>
      </c>
      <c r="I296" s="25">
        <v>27.3</v>
      </c>
      <c r="J296" s="25">
        <v>6.34</v>
      </c>
      <c r="K296" s="25">
        <v>3.36</v>
      </c>
      <c r="L296" s="25">
        <v>11.5</v>
      </c>
      <c r="M296" s="25">
        <f t="shared" si="6"/>
        <v>17.84</v>
      </c>
      <c r="N296" s="25">
        <f t="shared" si="7"/>
        <v>21.2</v>
      </c>
      <c r="O296"/>
      <c r="S296"/>
    </row>
    <row r="297" spans="1:19" ht="15.75">
      <c r="A297" t="s">
        <v>27</v>
      </c>
      <c r="B297" s="14">
        <v>124</v>
      </c>
      <c r="C297">
        <v>1957</v>
      </c>
      <c r="D297">
        <v>161.79</v>
      </c>
      <c r="E297" s="15">
        <f t="shared" si="8"/>
        <v>2.7375402915372966</v>
      </c>
      <c r="F297" s="15">
        <f>CONVERT(E297,"mm","in")</f>
        <v>0.10777717683217704</v>
      </c>
      <c r="G297">
        <v>0.12473417724686442</v>
      </c>
      <c r="H297">
        <f t="shared" si="9"/>
        <v>0.8640548982727695</v>
      </c>
      <c r="I297" s="25">
        <v>41.64</v>
      </c>
      <c r="J297" s="25">
        <v>12.98</v>
      </c>
      <c r="K297" s="25">
        <v>6.1</v>
      </c>
      <c r="L297" s="25">
        <v>13.08</v>
      </c>
      <c r="M297" s="25">
        <f t="shared" si="6"/>
        <v>26.060000000000002</v>
      </c>
      <c r="N297" s="25">
        <f t="shared" si="7"/>
        <v>32.16</v>
      </c>
      <c r="O297"/>
      <c r="S297"/>
    </row>
    <row r="298" spans="1:19" ht="15.75">
      <c r="A298" t="s">
        <v>27</v>
      </c>
      <c r="B298" s="14">
        <v>125</v>
      </c>
      <c r="C298">
        <v>1958</v>
      </c>
      <c r="D298">
        <v>213.68</v>
      </c>
      <c r="E298" s="15">
        <f t="shared" si="8"/>
        <v>3.615536247578278</v>
      </c>
      <c r="F298" s="15">
        <f>CONVERT(E298,"mm","in")</f>
        <v>0.14234394675505033</v>
      </c>
      <c r="G298">
        <v>0.12603760920319473</v>
      </c>
      <c r="H298">
        <f t="shared" si="9"/>
        <v>1.1293767602776954</v>
      </c>
      <c r="I298" s="25">
        <v>36.63</v>
      </c>
      <c r="J298" s="25">
        <v>8.02</v>
      </c>
      <c r="K298" s="25">
        <v>6.86</v>
      </c>
      <c r="L298" s="25">
        <v>17.94</v>
      </c>
      <c r="M298" s="25">
        <f t="shared" si="6"/>
        <v>25.96</v>
      </c>
      <c r="N298" s="25">
        <f t="shared" si="7"/>
        <v>32.82</v>
      </c>
      <c r="O298"/>
      <c r="S298"/>
    </row>
    <row r="299" spans="1:19" ht="15.75">
      <c r="A299" t="s">
        <v>27</v>
      </c>
      <c r="B299" s="14">
        <v>126</v>
      </c>
      <c r="C299">
        <v>1959</v>
      </c>
      <c r="D299">
        <v>183.79</v>
      </c>
      <c r="E299" s="15">
        <f t="shared" si="8"/>
        <v>3.109787565249025</v>
      </c>
      <c r="F299" s="15">
        <f>CONVERT(E299,"mm","in")</f>
        <v>0.12243258130901674</v>
      </c>
      <c r="G299">
        <v>0.12727995926252333</v>
      </c>
      <c r="H299">
        <f t="shared" si="9"/>
        <v>0.9619156229967943</v>
      </c>
      <c r="I299" s="25">
        <v>36.58</v>
      </c>
      <c r="J299" s="25">
        <v>13.11</v>
      </c>
      <c r="K299" s="25">
        <v>6.16</v>
      </c>
      <c r="L299" s="25">
        <v>5.07</v>
      </c>
      <c r="M299" s="25">
        <f t="shared" si="6"/>
        <v>18.18</v>
      </c>
      <c r="N299" s="25">
        <f t="shared" si="7"/>
        <v>24.34</v>
      </c>
      <c r="O299"/>
      <c r="S299"/>
    </row>
    <row r="300" spans="1:19" ht="15.75">
      <c r="A300" t="s">
        <v>27</v>
      </c>
      <c r="B300" s="14">
        <v>127</v>
      </c>
      <c r="C300">
        <v>1960</v>
      </c>
      <c r="D300">
        <v>181</v>
      </c>
      <c r="E300" s="15">
        <f t="shared" si="8"/>
        <v>3.0625798428101287</v>
      </c>
      <c r="F300" s="15">
        <f>CONVERT(E300,"mm","in")</f>
        <v>0.12057400955945388</v>
      </c>
      <c r="G300">
        <v>0.12845698906312464</v>
      </c>
      <c r="H300">
        <f t="shared" si="9"/>
        <v>0.9386333156244461</v>
      </c>
      <c r="I300" s="25">
        <v>32.86</v>
      </c>
      <c r="J300" s="25">
        <v>9.39</v>
      </c>
      <c r="K300" s="25">
        <v>6.69</v>
      </c>
      <c r="L300" s="25">
        <v>10.32</v>
      </c>
      <c r="M300" s="25">
        <f t="shared" si="6"/>
        <v>19.71</v>
      </c>
      <c r="N300" s="25">
        <f t="shared" si="7"/>
        <v>26.400000000000002</v>
      </c>
      <c r="O300"/>
      <c r="S300"/>
    </row>
    <row r="301" spans="1:19" ht="15.75">
      <c r="A301" t="s">
        <v>27</v>
      </c>
      <c r="B301" s="14">
        <v>128</v>
      </c>
      <c r="C301">
        <v>1961</v>
      </c>
      <c r="D301">
        <v>205.53</v>
      </c>
      <c r="E301" s="15">
        <f t="shared" si="8"/>
        <v>3.4776355529987057</v>
      </c>
      <c r="F301" s="15">
        <f>CONVERT(E301,"mm","in")</f>
        <v>0.13691478555113015</v>
      </c>
      <c r="G301">
        <v>0.12956451402715174</v>
      </c>
      <c r="H301">
        <f t="shared" si="9"/>
        <v>1.0567305915448275</v>
      </c>
      <c r="I301" s="25">
        <v>42.1</v>
      </c>
      <c r="J301" s="25">
        <v>15.76</v>
      </c>
      <c r="K301" s="25">
        <v>4.31</v>
      </c>
      <c r="L301" s="25">
        <v>10.54</v>
      </c>
      <c r="M301" s="25">
        <f t="shared" si="6"/>
        <v>26.299999999999997</v>
      </c>
      <c r="N301" s="25">
        <f t="shared" si="7"/>
        <v>30.61</v>
      </c>
      <c r="O301"/>
      <c r="S301"/>
    </row>
    <row r="302" spans="1:19" ht="15.75">
      <c r="A302" t="s">
        <v>27</v>
      </c>
      <c r="B302" s="14">
        <v>129</v>
      </c>
      <c r="C302">
        <v>1962</v>
      </c>
      <c r="D302">
        <v>172.05</v>
      </c>
      <c r="E302" s="15">
        <f aca="true" t="shared" si="10" ref="E302:E333">D302/$F$8</f>
        <v>2.9111428837319484</v>
      </c>
      <c r="F302" s="15">
        <f>CONVERT(E302,"mm","in")</f>
        <v>0.11461192455637594</v>
      </c>
      <c r="G302">
        <v>0.13059840347705176</v>
      </c>
      <c r="H302">
        <f t="shared" si="9"/>
        <v>0.8775905486204132</v>
      </c>
      <c r="I302" s="25">
        <v>37.98</v>
      </c>
      <c r="J302" s="25">
        <v>10.48</v>
      </c>
      <c r="K302" s="25">
        <v>9.31</v>
      </c>
      <c r="L302" s="25">
        <v>14.61</v>
      </c>
      <c r="M302" s="25">
        <f t="shared" si="6"/>
        <v>25.09</v>
      </c>
      <c r="N302" s="25">
        <f t="shared" si="7"/>
        <v>34.4</v>
      </c>
      <c r="O302"/>
      <c r="S302"/>
    </row>
    <row r="303" spans="1:19" ht="15.75">
      <c r="A303" t="s">
        <v>27</v>
      </c>
      <c r="B303" s="14">
        <v>130</v>
      </c>
      <c r="C303">
        <v>1963</v>
      </c>
      <c r="D303">
        <v>177.63</v>
      </c>
      <c r="E303" s="15">
        <f t="shared" si="10"/>
        <v>3.005558328609741</v>
      </c>
      <c r="F303" s="15">
        <f>CONVERT(E303,"mm","in")</f>
        <v>0.11832906805550161</v>
      </c>
      <c r="G303">
        <v>0.1315545805482543</v>
      </c>
      <c r="H303">
        <f aca="true" t="shared" si="11" ref="H303:H334">F303/G303</f>
        <v>0.8994674876569458</v>
      </c>
      <c r="I303" s="25">
        <v>26.89</v>
      </c>
      <c r="J303" s="25">
        <v>9.96</v>
      </c>
      <c r="K303" s="25">
        <v>2.32</v>
      </c>
      <c r="L303" s="25">
        <v>10.13</v>
      </c>
      <c r="M303" s="25">
        <f t="shared" si="6"/>
        <v>20.090000000000003</v>
      </c>
      <c r="N303" s="25">
        <f t="shared" si="7"/>
        <v>22.410000000000004</v>
      </c>
      <c r="O303"/>
      <c r="S303"/>
    </row>
    <row r="304" spans="1:19" ht="15.75">
      <c r="A304" t="s">
        <v>27</v>
      </c>
      <c r="B304" s="14">
        <v>131</v>
      </c>
      <c r="C304">
        <v>1964</v>
      </c>
      <c r="D304">
        <v>214.71</v>
      </c>
      <c r="E304" s="15">
        <f t="shared" si="10"/>
        <v>3.632964188120236</v>
      </c>
      <c r="F304" s="15">
        <f>CONVERT(E304,"mm","in")</f>
        <v>0.143030086146466</v>
      </c>
      <c r="G304">
        <v>0.13242902224737918</v>
      </c>
      <c r="H304">
        <f t="shared" si="11"/>
        <v>1.0800509111913845</v>
      </c>
      <c r="I304" s="25">
        <v>35.48</v>
      </c>
      <c r="J304" s="25">
        <v>14.1</v>
      </c>
      <c r="K304" s="25">
        <v>4.51</v>
      </c>
      <c r="L304" s="25">
        <v>10.2</v>
      </c>
      <c r="M304" s="25">
        <f t="shared" si="6"/>
        <v>24.299999999999997</v>
      </c>
      <c r="N304" s="25">
        <f t="shared" si="7"/>
        <v>28.81</v>
      </c>
      <c r="O304"/>
      <c r="S304"/>
    </row>
    <row r="305" spans="1:19" ht="15.75">
      <c r="A305" t="s">
        <v>27</v>
      </c>
      <c r="B305" s="14">
        <v>132</v>
      </c>
      <c r="C305">
        <v>1965</v>
      </c>
      <c r="D305">
        <v>188.66</v>
      </c>
      <c r="E305" s="15">
        <f t="shared" si="10"/>
        <v>3.1921895753843033</v>
      </c>
      <c r="F305" s="15">
        <f>CONVERT(E305,"mm","in")</f>
        <v>0.12567675493638988</v>
      </c>
      <c r="G305">
        <v>0.1332177593940287</v>
      </c>
      <c r="H305">
        <f t="shared" si="11"/>
        <v>0.9433933997093121</v>
      </c>
      <c r="I305" s="25">
        <v>44.44</v>
      </c>
      <c r="J305" s="25">
        <v>11.8</v>
      </c>
      <c r="K305" s="25">
        <v>7.63</v>
      </c>
      <c r="L305" s="25">
        <v>15.06</v>
      </c>
      <c r="M305" s="25">
        <f t="shared" si="6"/>
        <v>26.86</v>
      </c>
      <c r="N305" s="25">
        <f t="shared" si="7"/>
        <v>34.49</v>
      </c>
      <c r="O305"/>
      <c r="S305"/>
    </row>
    <row r="306" spans="1:19" ht="15.75">
      <c r="A306" t="s">
        <v>27</v>
      </c>
      <c r="B306" s="14">
        <v>133</v>
      </c>
      <c r="C306">
        <v>1966</v>
      </c>
      <c r="D306">
        <v>164.98</v>
      </c>
      <c r="E306" s="15">
        <f t="shared" si="10"/>
        <v>2.791516146225497</v>
      </c>
      <c r="F306" s="15">
        <f>CONVERT(E306,"mm","in")</f>
        <v>0.10990221048131879</v>
      </c>
      <c r="G306">
        <v>0.1339168767663068</v>
      </c>
      <c r="H306">
        <f t="shared" si="11"/>
        <v>0.8206748330391912</v>
      </c>
      <c r="I306" s="25">
        <v>35.84</v>
      </c>
      <c r="J306" s="25">
        <v>9.54</v>
      </c>
      <c r="K306" s="25">
        <v>5.35</v>
      </c>
      <c r="L306" s="25">
        <v>7.33</v>
      </c>
      <c r="M306" s="25">
        <f aca="true" t="shared" si="12" ref="M306:M351">J306+L306</f>
        <v>16.869999999999997</v>
      </c>
      <c r="N306" s="25">
        <f aca="true" t="shared" si="13" ref="N306:N351">J306+K306+L306</f>
        <v>22.22</v>
      </c>
      <c r="O306"/>
      <c r="S306"/>
    </row>
    <row r="307" spans="1:19" ht="15.75">
      <c r="A307" t="s">
        <v>27</v>
      </c>
      <c r="B307" s="14">
        <v>134</v>
      </c>
      <c r="C307">
        <v>1967</v>
      </c>
      <c r="D307">
        <v>190.22</v>
      </c>
      <c r="E307" s="15">
        <f t="shared" si="10"/>
        <v>3.2185852911565895</v>
      </c>
      <c r="F307" s="15">
        <f>CONVERT(E307,"mm","in")</f>
        <v>0.1267159563447476</v>
      </c>
      <c r="G307">
        <v>0.13452251285343664</v>
      </c>
      <c r="H307">
        <f t="shared" si="11"/>
        <v>0.9419684011017967</v>
      </c>
      <c r="I307" s="25">
        <v>34.8</v>
      </c>
      <c r="J307" s="25">
        <v>9.56</v>
      </c>
      <c r="K307" s="25">
        <v>10.1</v>
      </c>
      <c r="L307" s="25">
        <v>5.67</v>
      </c>
      <c r="M307" s="25">
        <f t="shared" si="12"/>
        <v>15.23</v>
      </c>
      <c r="N307" s="25">
        <f t="shared" si="13"/>
        <v>25.33</v>
      </c>
      <c r="O307"/>
      <c r="S307"/>
    </row>
    <row r="308" spans="1:19" ht="15.75">
      <c r="A308" t="s">
        <v>27</v>
      </c>
      <c r="B308" s="14">
        <v>135</v>
      </c>
      <c r="C308">
        <v>1968</v>
      </c>
      <c r="D308">
        <v>209.16</v>
      </c>
      <c r="E308" s="15">
        <f t="shared" si="10"/>
        <v>3.5390563531611408</v>
      </c>
      <c r="F308" s="15">
        <f>CONVERT(E308,"mm","in")</f>
        <v>0.13933292728980867</v>
      </c>
      <c r="G308">
        <v>0.13503086003038334</v>
      </c>
      <c r="H308">
        <f t="shared" si="11"/>
        <v>1.0318598819444482</v>
      </c>
      <c r="I308" s="25">
        <v>39.72</v>
      </c>
      <c r="J308" s="25">
        <v>11.92</v>
      </c>
      <c r="K308" s="25">
        <v>10.35</v>
      </c>
      <c r="L308" s="25">
        <v>14.6</v>
      </c>
      <c r="M308" s="25">
        <f t="shared" si="12"/>
        <v>26.52</v>
      </c>
      <c r="N308" s="25">
        <f t="shared" si="13"/>
        <v>36.87</v>
      </c>
      <c r="O308"/>
      <c r="S308"/>
    </row>
    <row r="309" spans="1:19" ht="15.75">
      <c r="A309" t="s">
        <v>27</v>
      </c>
      <c r="B309" s="14">
        <v>136</v>
      </c>
      <c r="C309">
        <v>1969</v>
      </c>
      <c r="D309">
        <v>182.32</v>
      </c>
      <c r="E309" s="15">
        <f t="shared" si="10"/>
        <v>3.084914679232832</v>
      </c>
      <c r="F309" s="15">
        <f>CONVERT(E309,"mm","in")</f>
        <v>0.12145333382806425</v>
      </c>
      <c r="G309">
        <v>0.13543816454330226</v>
      </c>
      <c r="H309">
        <f t="shared" si="11"/>
        <v>0.8967437962379741</v>
      </c>
      <c r="I309" s="25">
        <v>37.05</v>
      </c>
      <c r="J309" s="25">
        <v>9.94</v>
      </c>
      <c r="K309" s="25">
        <v>7</v>
      </c>
      <c r="L309" s="25">
        <v>8.1</v>
      </c>
      <c r="M309" s="25">
        <f t="shared" si="12"/>
        <v>18.04</v>
      </c>
      <c r="N309" s="25">
        <f t="shared" si="13"/>
        <v>25.04</v>
      </c>
      <c r="O309"/>
      <c r="S309"/>
    </row>
    <row r="310" spans="1:19" ht="15.75">
      <c r="A310" t="s">
        <v>28</v>
      </c>
      <c r="B310" s="14">
        <v>137</v>
      </c>
      <c r="C310">
        <v>1970</v>
      </c>
      <c r="D310">
        <v>220.34</v>
      </c>
      <c r="E310" s="15">
        <f t="shared" si="10"/>
        <v>3.728225649529192</v>
      </c>
      <c r="F310" s="15">
        <f>CONVERT(E310,"mm","in")</f>
        <v>0.14678053738303906</v>
      </c>
      <c r="G310">
        <v>0.13574072648043511</v>
      </c>
      <c r="H310">
        <f t="shared" si="11"/>
        <v>1.0813301297911881</v>
      </c>
      <c r="I310" s="25">
        <v>36.48</v>
      </c>
      <c r="J310" s="25">
        <v>11.73</v>
      </c>
      <c r="K310" s="25">
        <v>2.76</v>
      </c>
      <c r="L310" s="25">
        <v>10.96</v>
      </c>
      <c r="M310" s="25">
        <f t="shared" si="12"/>
        <v>22.69</v>
      </c>
      <c r="N310" s="25">
        <f t="shared" si="13"/>
        <v>25.450000000000003</v>
      </c>
      <c r="O310"/>
      <c r="S310"/>
    </row>
    <row r="311" spans="1:19" ht="15.75">
      <c r="A311" t="s">
        <v>28</v>
      </c>
      <c r="B311" s="14">
        <v>138</v>
      </c>
      <c r="C311">
        <v>1971</v>
      </c>
      <c r="D311">
        <v>219.35</v>
      </c>
      <c r="E311" s="15">
        <f t="shared" si="10"/>
        <v>3.711474522212164</v>
      </c>
      <c r="F311" s="15">
        <f>CONVERT(E311,"mm","in")</f>
        <v>0.14612104418158126</v>
      </c>
      <c r="G311">
        <v>0.13593489987397334</v>
      </c>
      <c r="H311">
        <f t="shared" si="11"/>
        <v>1.0749339891157577</v>
      </c>
      <c r="I311" s="25">
        <v>37.15</v>
      </c>
      <c r="J311" s="25">
        <v>6</v>
      </c>
      <c r="K311" s="25">
        <v>5.31</v>
      </c>
      <c r="L311" s="25">
        <v>13.61</v>
      </c>
      <c r="M311" s="25">
        <f t="shared" si="12"/>
        <v>19.61</v>
      </c>
      <c r="N311" s="25">
        <f t="shared" si="13"/>
        <v>24.919999999999998</v>
      </c>
      <c r="O311"/>
      <c r="S311"/>
    </row>
    <row r="312" spans="1:19" ht="15.75">
      <c r="A312" t="s">
        <v>28</v>
      </c>
      <c r="B312" s="14">
        <v>139</v>
      </c>
      <c r="C312">
        <v>1972</v>
      </c>
      <c r="D312">
        <v>225.57</v>
      </c>
      <c r="E312" s="15">
        <f t="shared" si="10"/>
        <v>3.8167189786888436</v>
      </c>
      <c r="F312" s="15">
        <f>CONVERT(E312,"mm","in")</f>
        <v>0.1502645267200332</v>
      </c>
      <c r="G312">
        <v>0.136017092379916</v>
      </c>
      <c r="H312">
        <f t="shared" si="11"/>
        <v>1.1047473820446183</v>
      </c>
      <c r="I312" s="25">
        <v>42.95</v>
      </c>
      <c r="J312" s="25">
        <v>9.49</v>
      </c>
      <c r="K312" s="25">
        <v>7.97</v>
      </c>
      <c r="L312" s="25">
        <v>11.73</v>
      </c>
      <c r="M312" s="25">
        <f t="shared" si="12"/>
        <v>21.22</v>
      </c>
      <c r="N312" s="25">
        <f t="shared" si="13"/>
        <v>29.19</v>
      </c>
      <c r="O312"/>
      <c r="S312"/>
    </row>
    <row r="313" spans="1:19" ht="15.75">
      <c r="A313" t="s">
        <v>28</v>
      </c>
      <c r="B313" s="14">
        <v>140</v>
      </c>
      <c r="C313">
        <v>1973</v>
      </c>
      <c r="D313">
        <v>184.79</v>
      </c>
      <c r="E313" s="15">
        <f t="shared" si="10"/>
        <v>3.1267078958722854</v>
      </c>
      <c r="F313" s="15">
        <f>CONVERT(E313,"mm","in")</f>
        <v>0.12309873605796398</v>
      </c>
      <c r="G313">
        <v>0.1359837657000753</v>
      </c>
      <c r="H313">
        <f t="shared" si="11"/>
        <v>0.9052458241924963</v>
      </c>
      <c r="I313" s="25">
        <v>49.2</v>
      </c>
      <c r="J313" s="25">
        <v>14.92</v>
      </c>
      <c r="K313" s="25">
        <v>6.71</v>
      </c>
      <c r="L313" s="25">
        <v>19.3</v>
      </c>
      <c r="M313" s="25">
        <f t="shared" si="12"/>
        <v>34.22</v>
      </c>
      <c r="N313" s="25">
        <f t="shared" si="13"/>
        <v>40.93</v>
      </c>
      <c r="O313"/>
      <c r="S313"/>
    </row>
    <row r="314" spans="1:19" ht="15.75">
      <c r="A314" t="s">
        <v>28</v>
      </c>
      <c r="B314" s="14">
        <v>141</v>
      </c>
      <c r="C314">
        <v>1974</v>
      </c>
      <c r="D314">
        <v>211.91</v>
      </c>
      <c r="E314" s="15">
        <f t="shared" si="10"/>
        <v>3.585587262375107</v>
      </c>
      <c r="F314" s="15">
        <f>CONVERT(E314,"mm","in")</f>
        <v>0.14116485284941366</v>
      </c>
      <c r="G314">
        <v>0.13583143530559028</v>
      </c>
      <c r="H314">
        <f t="shared" si="11"/>
        <v>1.039264972293228</v>
      </c>
      <c r="I314" s="25">
        <v>43.58</v>
      </c>
      <c r="J314" s="25">
        <v>14.91</v>
      </c>
      <c r="K314" s="25">
        <v>11.22</v>
      </c>
      <c r="L314" s="25">
        <v>13.12</v>
      </c>
      <c r="M314" s="25">
        <f t="shared" si="12"/>
        <v>28.03</v>
      </c>
      <c r="N314" s="25">
        <f t="shared" si="13"/>
        <v>39.25</v>
      </c>
      <c r="O314"/>
      <c r="S314"/>
    </row>
    <row r="315" spans="1:19" ht="15.75">
      <c r="A315" t="s">
        <v>28</v>
      </c>
      <c r="B315" s="14">
        <v>142</v>
      </c>
      <c r="C315">
        <v>1975</v>
      </c>
      <c r="D315">
        <v>178.37</v>
      </c>
      <c r="E315" s="15">
        <f t="shared" si="10"/>
        <v>3.018079373270954</v>
      </c>
      <c r="F315" s="15">
        <f>CONVERT(E315,"mm","in")</f>
        <v>0.11882202256972259</v>
      </c>
      <c r="G315">
        <v>0.13555667053879006</v>
      </c>
      <c r="H315">
        <f t="shared" si="11"/>
        <v>0.8765486943390308</v>
      </c>
      <c r="I315" s="25">
        <v>45.89</v>
      </c>
      <c r="J315" s="25">
        <v>9.52</v>
      </c>
      <c r="K315" s="25">
        <v>10.03</v>
      </c>
      <c r="L315" s="25">
        <v>17.54</v>
      </c>
      <c r="M315" s="25">
        <f t="shared" si="12"/>
        <v>27.06</v>
      </c>
      <c r="N315" s="25">
        <f t="shared" si="13"/>
        <v>37.089999999999996</v>
      </c>
      <c r="O315"/>
      <c r="S315"/>
    </row>
    <row r="316" spans="1:19" ht="15.75">
      <c r="A316" t="s">
        <v>28</v>
      </c>
      <c r="B316" s="14">
        <v>143</v>
      </c>
      <c r="C316">
        <v>1976</v>
      </c>
      <c r="D316">
        <v>237.04</v>
      </c>
      <c r="E316" s="15">
        <f t="shared" si="10"/>
        <v>4.01079517093764</v>
      </c>
      <c r="F316" s="15">
        <f>CONVERT(E316,"mm","in")</f>
        <v>0.1579053216904583</v>
      </c>
      <c r="G316">
        <v>0.13515609459864208</v>
      </c>
      <c r="H316">
        <f t="shared" si="11"/>
        <v>1.1683181743255606</v>
      </c>
      <c r="I316" s="25">
        <v>32.77</v>
      </c>
      <c r="J316" s="25">
        <v>8.97</v>
      </c>
      <c r="K316" s="25">
        <v>7.06</v>
      </c>
      <c r="L316" s="25">
        <v>12.05</v>
      </c>
      <c r="M316" s="25">
        <f t="shared" si="12"/>
        <v>21.020000000000003</v>
      </c>
      <c r="N316" s="25">
        <f t="shared" si="13"/>
        <v>28.080000000000002</v>
      </c>
      <c r="O316"/>
      <c r="S316"/>
    </row>
    <row r="317" spans="1:19" ht="15.75">
      <c r="A317" t="s">
        <v>28</v>
      </c>
      <c r="B317" s="14">
        <v>144</v>
      </c>
      <c r="C317">
        <v>1977</v>
      </c>
      <c r="D317">
        <v>224.59</v>
      </c>
      <c r="E317" s="15">
        <f t="shared" si="10"/>
        <v>3.8001370546780486</v>
      </c>
      <c r="F317" s="15">
        <f>CONVERT(E317,"mm","in")</f>
        <v>0.14961169506606492</v>
      </c>
      <c r="G317">
        <v>0.13462638452620013</v>
      </c>
      <c r="H317">
        <f t="shared" si="11"/>
        <v>1.1113103541523723</v>
      </c>
      <c r="I317" s="25">
        <v>42.9</v>
      </c>
      <c r="J317" s="25">
        <v>10.16</v>
      </c>
      <c r="K317" s="25">
        <v>2.94</v>
      </c>
      <c r="L317" s="25">
        <v>15.34</v>
      </c>
      <c r="M317" s="25">
        <f t="shared" si="12"/>
        <v>25.5</v>
      </c>
      <c r="N317" s="25">
        <f t="shared" si="13"/>
        <v>28.439999999999998</v>
      </c>
      <c r="O317"/>
      <c r="S317"/>
    </row>
    <row r="318" spans="1:19" ht="15.75">
      <c r="A318" t="s">
        <v>28</v>
      </c>
      <c r="B318" s="14">
        <v>145</v>
      </c>
      <c r="C318">
        <v>1978</v>
      </c>
      <c r="D318">
        <v>207.18</v>
      </c>
      <c r="E318" s="15">
        <f t="shared" si="10"/>
        <v>3.5055540985270857</v>
      </c>
      <c r="F318" s="15">
        <f>CONVERT(E318,"mm","in")</f>
        <v>0.13801394088689314</v>
      </c>
      <c r="G318">
        <v>0.13396427113184473</v>
      </c>
      <c r="H318">
        <f t="shared" si="11"/>
        <v>1.0302294762688091</v>
      </c>
      <c r="I318" s="25">
        <v>36.05</v>
      </c>
      <c r="J318" s="25">
        <v>10.68</v>
      </c>
      <c r="K318" s="25">
        <v>5.15</v>
      </c>
      <c r="L318" s="25">
        <v>13.26</v>
      </c>
      <c r="M318" s="25">
        <f t="shared" si="12"/>
        <v>23.939999999999998</v>
      </c>
      <c r="N318" s="25">
        <f t="shared" si="13"/>
        <v>29.09</v>
      </c>
      <c r="O318"/>
      <c r="S318"/>
    </row>
    <row r="319" spans="1:19" ht="15.75">
      <c r="A319" t="s">
        <v>28</v>
      </c>
      <c r="B319" s="14">
        <v>146</v>
      </c>
      <c r="C319">
        <v>1979</v>
      </c>
      <c r="D319">
        <v>192.4</v>
      </c>
      <c r="E319" s="15">
        <f t="shared" si="10"/>
        <v>3.255471611915297</v>
      </c>
      <c r="F319" s="15">
        <f>CONVERT(E319,"mm","in")</f>
        <v>0.12816817369745265</v>
      </c>
      <c r="G319">
        <v>0.1331665391844581</v>
      </c>
      <c r="H319">
        <f t="shared" si="11"/>
        <v>0.9624653045906535</v>
      </c>
      <c r="I319" s="25">
        <v>37.76</v>
      </c>
      <c r="J319" s="25">
        <v>12.81</v>
      </c>
      <c r="K319" s="25">
        <v>7.52</v>
      </c>
      <c r="L319" s="25">
        <v>14.55</v>
      </c>
      <c r="M319" s="25">
        <f t="shared" si="12"/>
        <v>27.36</v>
      </c>
      <c r="N319" s="25">
        <f t="shared" si="13"/>
        <v>34.879999999999995</v>
      </c>
      <c r="O319"/>
      <c r="S319"/>
    </row>
    <row r="320" spans="1:19" ht="15.75">
      <c r="A320" t="s">
        <v>28</v>
      </c>
      <c r="B320" s="14">
        <v>147</v>
      </c>
      <c r="C320">
        <v>1980</v>
      </c>
      <c r="D320">
        <v>201.07</v>
      </c>
      <c r="E320" s="15">
        <f t="shared" si="10"/>
        <v>3.4021708784189646</v>
      </c>
      <c r="F320" s="15">
        <f>CONVERT(E320,"mm","in")</f>
        <v>0.13394373537082538</v>
      </c>
      <c r="G320">
        <v>0.1322300273241126</v>
      </c>
      <c r="H320">
        <f t="shared" si="11"/>
        <v>1.0129600521257722</v>
      </c>
      <c r="I320" s="25">
        <v>31.73</v>
      </c>
      <c r="J320" s="25">
        <v>10.44</v>
      </c>
      <c r="K320" s="25">
        <v>3.91</v>
      </c>
      <c r="L320" s="25">
        <v>10.24</v>
      </c>
      <c r="M320" s="25">
        <f t="shared" si="12"/>
        <v>20.68</v>
      </c>
      <c r="N320" s="25">
        <f t="shared" si="13"/>
        <v>24.59</v>
      </c>
      <c r="O320"/>
      <c r="S320"/>
    </row>
    <row r="321" spans="1:19" ht="15.75">
      <c r="A321" t="s">
        <v>28</v>
      </c>
      <c r="B321" s="14">
        <v>148</v>
      </c>
      <c r="C321">
        <v>1981</v>
      </c>
      <c r="D321">
        <v>230.98</v>
      </c>
      <c r="E321" s="15">
        <f t="shared" si="10"/>
        <v>3.908257967360682</v>
      </c>
      <c r="F321" s="15">
        <f>CONVERT(E321,"mm","in")</f>
        <v>0.1538684239118379</v>
      </c>
      <c r="G321">
        <v>0.131151627858344</v>
      </c>
      <c r="H321">
        <f t="shared" si="11"/>
        <v>1.1732101722597768</v>
      </c>
      <c r="I321" s="25">
        <v>45.87</v>
      </c>
      <c r="J321" s="25">
        <v>12.62</v>
      </c>
      <c r="K321" s="25">
        <v>4.21</v>
      </c>
      <c r="L321" s="25">
        <v>20.17</v>
      </c>
      <c r="M321" s="25">
        <f t="shared" si="12"/>
        <v>32.79</v>
      </c>
      <c r="N321" s="25">
        <f t="shared" si="13"/>
        <v>37</v>
      </c>
      <c r="O321"/>
      <c r="S321"/>
    </row>
    <row r="322" spans="1:19" ht="15.75">
      <c r="A322" t="s">
        <v>28</v>
      </c>
      <c r="B322" s="14">
        <v>149</v>
      </c>
      <c r="C322">
        <v>1982</v>
      </c>
      <c r="D322">
        <v>270.97</v>
      </c>
      <c r="E322" s="15">
        <f t="shared" si="10"/>
        <v>4.584901988984866</v>
      </c>
      <c r="F322" s="15">
        <f>CONVERT(E322,"mm","in")</f>
        <v>0.18050795232223882</v>
      </c>
      <c r="G322">
        <v>0.12992828716960503</v>
      </c>
      <c r="H322">
        <f t="shared" si="11"/>
        <v>1.3892890936567832</v>
      </c>
      <c r="I322" s="25">
        <v>43.75</v>
      </c>
      <c r="J322" s="25">
        <v>12.12</v>
      </c>
      <c r="K322" s="25">
        <v>9.44</v>
      </c>
      <c r="L322" s="25">
        <v>11.3</v>
      </c>
      <c r="M322" s="25">
        <f t="shared" si="12"/>
        <v>23.42</v>
      </c>
      <c r="N322" s="25">
        <f t="shared" si="13"/>
        <v>32.86</v>
      </c>
      <c r="O322"/>
      <c r="S322"/>
    </row>
    <row r="323" spans="1:19" ht="15.75">
      <c r="A323" t="s">
        <v>29</v>
      </c>
      <c r="B323" s="14">
        <v>150</v>
      </c>
      <c r="C323">
        <v>1983</v>
      </c>
      <c r="D323">
        <v>190.54</v>
      </c>
      <c r="E323" s="15">
        <f t="shared" si="10"/>
        <v>3.223999796956033</v>
      </c>
      <c r="F323" s="15">
        <f>CONVERT(E323,"mm","in")</f>
        <v>0.12692912586441074</v>
      </c>
      <c r="G323">
        <v>0.12855700530781178</v>
      </c>
      <c r="H323">
        <f t="shared" si="11"/>
        <v>0.9873372949260656</v>
      </c>
      <c r="I323" s="25">
        <v>50.28</v>
      </c>
      <c r="J323" s="25">
        <v>15.54</v>
      </c>
      <c r="K323" s="25">
        <v>6.27</v>
      </c>
      <c r="L323" s="25">
        <v>15.18</v>
      </c>
      <c r="M323" s="25">
        <f t="shared" si="12"/>
        <v>30.72</v>
      </c>
      <c r="N323" s="25">
        <f t="shared" si="13"/>
        <v>36.989999999999995</v>
      </c>
      <c r="O323"/>
      <c r="S323"/>
    </row>
    <row r="324" spans="1:19" ht="15.75">
      <c r="A324" t="s">
        <v>29</v>
      </c>
      <c r="B324" s="14">
        <v>151</v>
      </c>
      <c r="C324">
        <v>1984</v>
      </c>
      <c r="D324">
        <v>191.37</v>
      </c>
      <c r="E324" s="15">
        <f t="shared" si="10"/>
        <v>3.238043671373339</v>
      </c>
      <c r="F324" s="15">
        <f>CONVERT(E324,"mm","in")</f>
        <v>0.12748203430603697</v>
      </c>
      <c r="G324">
        <v>0.127034836281382</v>
      </c>
      <c r="H324">
        <f t="shared" si="11"/>
        <v>1.0035202786711546</v>
      </c>
      <c r="I324" s="25">
        <v>40.55</v>
      </c>
      <c r="J324" s="25">
        <v>15.18</v>
      </c>
      <c r="K324" s="25">
        <v>8.58</v>
      </c>
      <c r="L324" s="25">
        <v>8.49</v>
      </c>
      <c r="M324" s="25">
        <f t="shared" si="12"/>
        <v>23.67</v>
      </c>
      <c r="N324" s="25">
        <f t="shared" si="13"/>
        <v>32.25</v>
      </c>
      <c r="O324"/>
      <c r="S324"/>
    </row>
    <row r="325" spans="1:19" ht="15.75">
      <c r="A325" t="s">
        <v>29</v>
      </c>
      <c r="B325" s="14">
        <v>152</v>
      </c>
      <c r="C325">
        <v>1985</v>
      </c>
      <c r="D325">
        <v>239.72</v>
      </c>
      <c r="E325" s="15">
        <f t="shared" si="10"/>
        <v>4.056141657007978</v>
      </c>
      <c r="F325" s="15">
        <f>CONVERT(E325,"mm","in")</f>
        <v>0.15969061641763693</v>
      </c>
      <c r="G325">
        <v>0.125358887911716</v>
      </c>
      <c r="H325">
        <f t="shared" si="11"/>
        <v>1.2738675260911618</v>
      </c>
      <c r="I325" s="25">
        <v>45.64</v>
      </c>
      <c r="J325" s="25">
        <v>10.87</v>
      </c>
      <c r="K325" s="25">
        <v>9.23</v>
      </c>
      <c r="L325" s="25">
        <v>14.86</v>
      </c>
      <c r="M325" s="25">
        <f t="shared" si="12"/>
        <v>25.729999999999997</v>
      </c>
      <c r="N325" s="25">
        <f t="shared" si="13"/>
        <v>34.96</v>
      </c>
      <c r="O325"/>
      <c r="S325"/>
    </row>
    <row r="326" spans="1:19" ht="15.75">
      <c r="A326" t="s">
        <v>29</v>
      </c>
      <c r="B326" s="14">
        <v>153</v>
      </c>
      <c r="C326">
        <v>1986</v>
      </c>
      <c r="D326">
        <v>197.54</v>
      </c>
      <c r="E326" s="15">
        <f t="shared" si="10"/>
        <v>3.342442111318855</v>
      </c>
      <c r="F326" s="15">
        <f>CONVERT(E326,"mm","in")</f>
        <v>0.13159220910704153</v>
      </c>
      <c r="G326">
        <v>0.12352632186230039</v>
      </c>
      <c r="H326">
        <f t="shared" si="11"/>
        <v>1.0652969109995236</v>
      </c>
      <c r="I326" s="25">
        <v>35.38</v>
      </c>
      <c r="J326" s="25">
        <v>6.41</v>
      </c>
      <c r="K326" s="25">
        <v>5.04</v>
      </c>
      <c r="L326" s="25">
        <v>10.4</v>
      </c>
      <c r="M326" s="25">
        <f t="shared" si="12"/>
        <v>16.810000000000002</v>
      </c>
      <c r="N326" s="25">
        <f t="shared" si="13"/>
        <v>21.85</v>
      </c>
      <c r="O326"/>
      <c r="S326"/>
    </row>
    <row r="327" spans="1:19" ht="15.75">
      <c r="A327" t="s">
        <v>29</v>
      </c>
      <c r="B327" s="14">
        <v>154</v>
      </c>
      <c r="C327">
        <v>1987</v>
      </c>
      <c r="D327">
        <v>177.9</v>
      </c>
      <c r="E327" s="15">
        <f t="shared" si="10"/>
        <v>3.0101268178780214</v>
      </c>
      <c r="F327" s="15">
        <f>CONVERT(E327,"mm","in")</f>
        <v>0.11850892983771738</v>
      </c>
      <c r="G327">
        <v>0.12153435369691579</v>
      </c>
      <c r="H327">
        <f t="shared" si="11"/>
        <v>0.9751064306743815</v>
      </c>
      <c r="I327" s="25">
        <v>41.39</v>
      </c>
      <c r="J327" s="25">
        <v>7.72</v>
      </c>
      <c r="K327" s="25">
        <v>4.21</v>
      </c>
      <c r="L327" s="25">
        <v>17.84</v>
      </c>
      <c r="M327" s="25">
        <f t="shared" si="12"/>
        <v>25.56</v>
      </c>
      <c r="N327" s="25">
        <f t="shared" si="13"/>
        <v>29.77</v>
      </c>
      <c r="O327"/>
      <c r="S327"/>
    </row>
    <row r="328" spans="1:19" ht="15.75">
      <c r="A328" t="s">
        <v>29</v>
      </c>
      <c r="B328" s="14">
        <v>155</v>
      </c>
      <c r="C328">
        <v>1988</v>
      </c>
      <c r="D328">
        <v>152.59</v>
      </c>
      <c r="E328" s="15">
        <f t="shared" si="10"/>
        <v>2.5818732498033015</v>
      </c>
      <c r="F328" s="15">
        <f>CONVERT(E328,"mm","in")</f>
        <v>0.10164855314186226</v>
      </c>
      <c r="G328">
        <v>0.11938025267591001</v>
      </c>
      <c r="H328">
        <f t="shared" si="11"/>
        <v>0.8514687384505271</v>
      </c>
      <c r="I328" s="25">
        <v>29.61</v>
      </c>
      <c r="J328" s="25">
        <v>5.56</v>
      </c>
      <c r="K328" s="25">
        <v>8.86</v>
      </c>
      <c r="L328" s="25">
        <v>5.24</v>
      </c>
      <c r="M328" s="25">
        <f t="shared" si="12"/>
        <v>10.8</v>
      </c>
      <c r="N328" s="25">
        <f t="shared" si="13"/>
        <v>19.659999999999997</v>
      </c>
      <c r="O328"/>
      <c r="S328"/>
    </row>
    <row r="329" spans="1:19" ht="15.75">
      <c r="A329" t="s">
        <v>29</v>
      </c>
      <c r="B329" s="14">
        <v>156</v>
      </c>
      <c r="C329">
        <v>1989</v>
      </c>
      <c r="D329">
        <v>156.7</v>
      </c>
      <c r="E329" s="15">
        <f t="shared" si="10"/>
        <v>2.6514158086649013</v>
      </c>
      <c r="F329" s="15">
        <f>CONVERT(E329,"mm","in")</f>
        <v>0.10438644916003548</v>
      </c>
      <c r="G329">
        <v>0.11706134210544406</v>
      </c>
      <c r="H329">
        <f t="shared" si="11"/>
        <v>0.8917243496662497</v>
      </c>
      <c r="I329" s="25">
        <v>34.84</v>
      </c>
      <c r="J329" s="25">
        <v>13.51</v>
      </c>
      <c r="K329" s="25">
        <v>5.45</v>
      </c>
      <c r="L329" s="25">
        <v>10.94</v>
      </c>
      <c r="M329" s="25">
        <f t="shared" si="12"/>
        <v>24.45</v>
      </c>
      <c r="N329" s="25">
        <f t="shared" si="13"/>
        <v>29.9</v>
      </c>
      <c r="O329"/>
      <c r="S329"/>
    </row>
    <row r="330" spans="1:19" ht="15.75">
      <c r="A330" t="s">
        <v>29</v>
      </c>
      <c r="B330" s="14">
        <v>157</v>
      </c>
      <c r="C330">
        <v>1990</v>
      </c>
      <c r="D330">
        <v>149.35</v>
      </c>
      <c r="E330" s="15">
        <f t="shared" si="10"/>
        <v>2.5270513785839377</v>
      </c>
      <c r="F330" s="15">
        <f>CONVERT(E330,"mm","in")</f>
        <v>0.09949021175527313</v>
      </c>
      <c r="G330">
        <v>0.11457499904645374</v>
      </c>
      <c r="H330">
        <f t="shared" si="11"/>
        <v>0.8683413710083072</v>
      </c>
      <c r="I330" s="25">
        <v>53.31</v>
      </c>
      <c r="J330" s="25">
        <v>14.24</v>
      </c>
      <c r="K330" s="25">
        <v>7.75</v>
      </c>
      <c r="L330" s="25">
        <v>14.44</v>
      </c>
      <c r="M330" s="25">
        <f t="shared" si="12"/>
        <v>28.68</v>
      </c>
      <c r="N330" s="25">
        <f t="shared" si="13"/>
        <v>36.43</v>
      </c>
      <c r="O330"/>
      <c r="S330"/>
    </row>
    <row r="331" spans="1:19" ht="15.75">
      <c r="A331" t="s">
        <v>29</v>
      </c>
      <c r="B331" s="14">
        <v>158</v>
      </c>
      <c r="C331">
        <v>1991</v>
      </c>
      <c r="D331">
        <v>134.81</v>
      </c>
      <c r="E331" s="15">
        <f t="shared" si="10"/>
        <v>2.281029771321732</v>
      </c>
      <c r="F331" s="15">
        <f>CONVERT(E331,"mm","in")</f>
        <v>0.08980432170558</v>
      </c>
      <c r="G331">
        <v>0.11191865437285742</v>
      </c>
      <c r="H331">
        <f t="shared" si="11"/>
        <v>0.8024070894061732</v>
      </c>
      <c r="I331" s="25">
        <v>34.87</v>
      </c>
      <c r="J331" s="25">
        <v>16.24</v>
      </c>
      <c r="K331" s="25">
        <v>8.16</v>
      </c>
      <c r="L331" s="25">
        <v>5.53</v>
      </c>
      <c r="M331" s="25">
        <f t="shared" si="12"/>
        <v>21.77</v>
      </c>
      <c r="N331" s="25">
        <f t="shared" si="13"/>
        <v>29.93</v>
      </c>
      <c r="O331"/>
      <c r="S331"/>
    </row>
    <row r="332" spans="1:19" ht="15.75">
      <c r="A332" t="s">
        <v>29</v>
      </c>
      <c r="B332" s="14">
        <v>159</v>
      </c>
      <c r="C332">
        <v>1992</v>
      </c>
      <c r="D332">
        <v>165.6</v>
      </c>
      <c r="E332" s="15">
        <f t="shared" si="10"/>
        <v>2.802006751211919</v>
      </c>
      <c r="F332" s="15">
        <f>CONVERT(E332,"mm","in")</f>
        <v>0.1103152264256661</v>
      </c>
      <c r="G332">
        <v>0.10908979288797127</v>
      </c>
      <c r="H332">
        <f t="shared" si="11"/>
        <v>1.0112332556993053</v>
      </c>
      <c r="I332" s="25">
        <v>45.15</v>
      </c>
      <c r="J332" s="25">
        <v>8.39</v>
      </c>
      <c r="K332" s="25">
        <v>4.14</v>
      </c>
      <c r="L332" s="25">
        <v>18.68</v>
      </c>
      <c r="M332" s="25">
        <f t="shared" si="12"/>
        <v>27.07</v>
      </c>
      <c r="N332" s="25">
        <f t="shared" si="13"/>
        <v>31.21</v>
      </c>
      <c r="O332"/>
      <c r="S332"/>
    </row>
    <row r="333" spans="1:19" ht="15.75">
      <c r="A333" t="s">
        <v>30</v>
      </c>
      <c r="B333" s="14">
        <v>160</v>
      </c>
      <c r="C333">
        <v>1993</v>
      </c>
      <c r="D333">
        <v>218</v>
      </c>
      <c r="E333" s="15">
        <f t="shared" si="10"/>
        <v>3.6886320758707627</v>
      </c>
      <c r="F333" s="15">
        <f>CONVERT(E333,"mm","in")</f>
        <v>0.14522173527050247</v>
      </c>
      <c r="G333">
        <v>0.10608595317899017</v>
      </c>
      <c r="H333">
        <f t="shared" si="11"/>
        <v>1.3689063529973822</v>
      </c>
      <c r="I333" s="25">
        <v>58.54</v>
      </c>
      <c r="J333" s="25">
        <v>9.93</v>
      </c>
      <c r="K333" s="25">
        <v>9.14</v>
      </c>
      <c r="L333" s="25">
        <v>23.91</v>
      </c>
      <c r="M333" s="25">
        <f t="shared" si="12"/>
        <v>33.84</v>
      </c>
      <c r="N333" s="25">
        <f t="shared" si="13"/>
        <v>42.980000000000004</v>
      </c>
      <c r="O333"/>
      <c r="S333"/>
    </row>
    <row r="334" spans="1:19" ht="15.75">
      <c r="A334" t="s">
        <v>30</v>
      </c>
      <c r="B334" s="14">
        <v>161</v>
      </c>
      <c r="C334">
        <v>1994</v>
      </c>
      <c r="D334">
        <v>131</v>
      </c>
      <c r="E334" s="15">
        <f aca="true" t="shared" si="14" ref="E334:E352">D334/$F$8</f>
        <v>2.2165633116471097</v>
      </c>
      <c r="F334" s="15">
        <f>CONVERT(E334,"mm","in")</f>
        <v>0.08726627211209093</v>
      </c>
      <c r="G334">
        <v>0.10290472770429915</v>
      </c>
      <c r="H334">
        <f t="shared" si="11"/>
        <v>0.8480297655794207</v>
      </c>
      <c r="I334" s="25">
        <v>37.49</v>
      </c>
      <c r="J334" s="25">
        <v>14.38</v>
      </c>
      <c r="K334" s="25">
        <v>4.52</v>
      </c>
      <c r="L334" s="25">
        <v>6.92</v>
      </c>
      <c r="M334" s="25">
        <f t="shared" si="12"/>
        <v>21.3</v>
      </c>
      <c r="N334" s="25">
        <f t="shared" si="13"/>
        <v>25.82</v>
      </c>
      <c r="O334"/>
      <c r="S334"/>
    </row>
    <row r="335" spans="1:19" ht="15.75">
      <c r="A335" t="s">
        <v>30</v>
      </c>
      <c r="B335" s="14">
        <v>162</v>
      </c>
      <c r="C335">
        <v>1995</v>
      </c>
      <c r="D335">
        <v>90.05</v>
      </c>
      <c r="E335" s="15">
        <f t="shared" si="14"/>
        <v>1.523675772624597</v>
      </c>
      <c r="F335" s="15">
        <f>CONVERT(E335,"mm","in")</f>
        <v>0.05998723514270068</v>
      </c>
      <c r="G335">
        <v>0.09954376274981769</v>
      </c>
      <c r="H335">
        <f aca="true" t="shared" si="15" ref="H335:H352">F335/G335</f>
        <v>0.6026217362655456</v>
      </c>
      <c r="I335" s="25">
        <v>36.49</v>
      </c>
      <c r="J335" s="25">
        <v>16.61</v>
      </c>
      <c r="K335" s="25">
        <v>4.47</v>
      </c>
      <c r="L335" s="25">
        <v>9.28</v>
      </c>
      <c r="M335" s="25">
        <f t="shared" si="12"/>
        <v>25.89</v>
      </c>
      <c r="N335" s="25">
        <f t="shared" si="13"/>
        <v>30.36</v>
      </c>
      <c r="O335"/>
      <c r="S335"/>
    </row>
    <row r="336" spans="1:19" ht="15.75">
      <c r="A336" t="s">
        <v>30</v>
      </c>
      <c r="B336" s="14">
        <v>163</v>
      </c>
      <c r="C336">
        <v>1996</v>
      </c>
      <c r="D336">
        <v>119.21</v>
      </c>
      <c r="E336" s="15">
        <f t="shared" si="14"/>
        <v>2.0170726135988697</v>
      </c>
      <c r="F336" s="15">
        <f>CONVERT(E336,"mm","in")</f>
        <v>0.07941230762200274</v>
      </c>
      <c r="G336">
        <v>0.09600075850175926</v>
      </c>
      <c r="H336">
        <f t="shared" si="15"/>
        <v>0.827205001932849</v>
      </c>
      <c r="I336" s="25">
        <v>38.39</v>
      </c>
      <c r="J336" s="25">
        <v>14.03</v>
      </c>
      <c r="K336" s="25">
        <v>5.07</v>
      </c>
      <c r="L336" s="25">
        <v>10.43</v>
      </c>
      <c r="M336" s="25">
        <f t="shared" si="12"/>
        <v>24.46</v>
      </c>
      <c r="N336" s="25">
        <f t="shared" si="13"/>
        <v>29.53</v>
      </c>
      <c r="O336"/>
      <c r="S336"/>
    </row>
    <row r="337" spans="1:19" ht="15.75">
      <c r="A337" t="s">
        <v>30</v>
      </c>
      <c r="B337" s="14">
        <v>164</v>
      </c>
      <c r="C337">
        <v>1997</v>
      </c>
      <c r="D337">
        <v>144.06</v>
      </c>
      <c r="E337" s="15">
        <f t="shared" si="14"/>
        <v>2.4375428295868904</v>
      </c>
      <c r="F337" s="15">
        <f>CONVERT(E337,"mm","in")</f>
        <v>0.09596625313334214</v>
      </c>
      <c r="G337">
        <v>0.09227346901752753</v>
      </c>
      <c r="H337">
        <f t="shared" si="15"/>
        <v>1.04001999876165</v>
      </c>
      <c r="I337" s="25">
        <v>36.9</v>
      </c>
      <c r="J337" s="25">
        <v>8.71</v>
      </c>
      <c r="K337" s="25">
        <v>7.48</v>
      </c>
      <c r="L337" s="25">
        <v>12.29</v>
      </c>
      <c r="M337" s="25">
        <f t="shared" si="12"/>
        <v>21</v>
      </c>
      <c r="N337" s="25">
        <f t="shared" si="13"/>
        <v>28.48</v>
      </c>
      <c r="O337"/>
      <c r="S337"/>
    </row>
    <row r="338" spans="1:19" ht="15.75">
      <c r="A338" t="s">
        <v>30</v>
      </c>
      <c r="B338" s="14">
        <v>165</v>
      </c>
      <c r="C338">
        <v>1998</v>
      </c>
      <c r="D338">
        <v>126</v>
      </c>
      <c r="E338" s="15">
        <f t="shared" si="14"/>
        <v>2.1319616585308077</v>
      </c>
      <c r="F338" s="15">
        <f>CONVERT(E338,"mm","in")</f>
        <v>0.08393549836735463</v>
      </c>
      <c r="G338">
        <v>0.08835970208019717</v>
      </c>
      <c r="H338">
        <f t="shared" si="15"/>
        <v>0.9499296216636512</v>
      </c>
      <c r="I338" s="25">
        <v>46.11</v>
      </c>
      <c r="J338" s="25">
        <v>18.78</v>
      </c>
      <c r="K338" s="25">
        <v>6</v>
      </c>
      <c r="L338" s="25">
        <v>14.85</v>
      </c>
      <c r="M338" s="25">
        <f t="shared" si="12"/>
        <v>33.63</v>
      </c>
      <c r="N338" s="25">
        <f t="shared" si="13"/>
        <v>39.63</v>
      </c>
      <c r="O338"/>
      <c r="S338"/>
    </row>
    <row r="339" spans="1:19" ht="15.75">
      <c r="A339" t="s">
        <v>30</v>
      </c>
      <c r="B339" s="14">
        <v>166</v>
      </c>
      <c r="C339">
        <v>1999</v>
      </c>
      <c r="D339">
        <v>117.02</v>
      </c>
      <c r="E339" s="15">
        <f t="shared" si="14"/>
        <v>1.9800170895339295</v>
      </c>
      <c r="F339" s="15">
        <f>CONVERT(E339,"mm","in")</f>
        <v>0.07795342872180824</v>
      </c>
      <c r="G339">
        <v>0.08425731944589643</v>
      </c>
      <c r="H339">
        <f t="shared" si="15"/>
        <v>0.9251828711672218</v>
      </c>
      <c r="I339" s="25">
        <v>38.8</v>
      </c>
      <c r="J339" s="25">
        <v>10.19</v>
      </c>
      <c r="K339" s="25">
        <v>7.51</v>
      </c>
      <c r="L339" s="25">
        <v>15.3</v>
      </c>
      <c r="M339" s="25">
        <f t="shared" si="12"/>
        <v>25.490000000000002</v>
      </c>
      <c r="N339" s="25">
        <f t="shared" si="13"/>
        <v>33</v>
      </c>
      <c r="O339"/>
      <c r="S339"/>
    </row>
    <row r="340" spans="1:19" ht="15.75">
      <c r="A340" t="s">
        <v>30</v>
      </c>
      <c r="B340" s="14">
        <v>167</v>
      </c>
      <c r="C340">
        <v>2000</v>
      </c>
      <c r="D340">
        <v>97</v>
      </c>
      <c r="E340" s="15">
        <f t="shared" si="14"/>
        <v>1.641272070456257</v>
      </c>
      <c r="F340" s="15">
        <f>CONVERT(E340,"mm","in")</f>
        <v>0.06461701064788412</v>
      </c>
      <c r="G340">
        <v>0.07996423658187268</v>
      </c>
      <c r="H340">
        <f t="shared" si="15"/>
        <v>0.8080738766476554</v>
      </c>
      <c r="I340" s="25">
        <v>37.8</v>
      </c>
      <c r="J340" s="25">
        <v>10.73</v>
      </c>
      <c r="K340" s="25">
        <v>5.86</v>
      </c>
      <c r="L340" s="25">
        <v>10.56</v>
      </c>
      <c r="M340" s="25">
        <f t="shared" si="12"/>
        <v>21.29</v>
      </c>
      <c r="N340" s="25">
        <f t="shared" si="13"/>
        <v>27.15</v>
      </c>
      <c r="O340"/>
      <c r="S340"/>
    </row>
    <row r="341" spans="1:19" ht="15.75">
      <c r="A341" t="s">
        <v>30</v>
      </c>
      <c r="B341" s="14">
        <v>168</v>
      </c>
      <c r="C341">
        <v>2001</v>
      </c>
      <c r="D341">
        <v>81.01</v>
      </c>
      <c r="E341" s="15">
        <f t="shared" si="14"/>
        <v>1.3707159837903233</v>
      </c>
      <c r="F341" s="15">
        <f>CONVERT(E341,"mm","in")</f>
        <v>0.05396519621221745</v>
      </c>
      <c r="G341">
        <v>0.0754784229429788</v>
      </c>
      <c r="H341">
        <f t="shared" si="15"/>
        <v>0.7149751426707232</v>
      </c>
      <c r="I341" s="25">
        <v>36.31</v>
      </c>
      <c r="J341" s="25">
        <v>5.77</v>
      </c>
      <c r="K341" s="25">
        <v>6.89</v>
      </c>
      <c r="L341" s="25">
        <v>11.26</v>
      </c>
      <c r="M341" s="25">
        <f t="shared" si="12"/>
        <v>17.03</v>
      </c>
      <c r="N341" s="25">
        <f t="shared" si="13"/>
        <v>23.92</v>
      </c>
      <c r="O341"/>
      <c r="S341"/>
    </row>
    <row r="342" spans="1:19" ht="15.75">
      <c r="A342" t="s">
        <v>30</v>
      </c>
      <c r="B342" s="14">
        <v>169</v>
      </c>
      <c r="C342">
        <v>2002</v>
      </c>
      <c r="D342">
        <v>92</v>
      </c>
      <c r="E342" s="15">
        <f t="shared" si="14"/>
        <v>1.5566704173399548</v>
      </c>
      <c r="F342" s="15">
        <f>CONVERT(E342,"mm","in")</f>
        <v>0.06128623690314783</v>
      </c>
      <c r="G342">
        <v>0.07079790181160206</v>
      </c>
      <c r="H342">
        <f t="shared" si="15"/>
        <v>0.8656504689395258</v>
      </c>
      <c r="I342" s="25">
        <v>39.48</v>
      </c>
      <c r="J342" s="25">
        <v>13.6</v>
      </c>
      <c r="K342" s="25">
        <v>7.97</v>
      </c>
      <c r="L342" s="25">
        <v>12.78</v>
      </c>
      <c r="M342" s="25">
        <f t="shared" si="12"/>
        <v>26.38</v>
      </c>
      <c r="N342" s="25">
        <f t="shared" si="13"/>
        <v>34.35</v>
      </c>
      <c r="O342"/>
      <c r="S342"/>
    </row>
    <row r="343" spans="1:19" ht="15.75">
      <c r="A343" t="s">
        <v>30</v>
      </c>
      <c r="B343" s="14">
        <v>170</v>
      </c>
      <c r="C343">
        <v>2003</v>
      </c>
      <c r="D343">
        <v>64</v>
      </c>
      <c r="E343" s="15">
        <f t="shared" si="14"/>
        <v>1.0829011598886642</v>
      </c>
      <c r="F343" s="15">
        <f>CONVERT(E343,"mm","in")</f>
        <v>0.042633903932624576</v>
      </c>
      <c r="G343">
        <v>0.0659207502976642</v>
      </c>
      <c r="H343">
        <f t="shared" si="15"/>
        <v>0.6467448222314187</v>
      </c>
      <c r="I343" s="25">
        <v>39.98</v>
      </c>
      <c r="J343" s="25">
        <v>7.87</v>
      </c>
      <c r="K343" s="25">
        <v>3.93</v>
      </c>
      <c r="L343" s="25">
        <v>16.29</v>
      </c>
      <c r="M343" s="25">
        <f t="shared" si="12"/>
        <v>24.16</v>
      </c>
      <c r="N343" s="25">
        <f t="shared" si="13"/>
        <v>28.09</v>
      </c>
      <c r="O343"/>
      <c r="S343"/>
    </row>
    <row r="344" spans="1:19" ht="15.75">
      <c r="A344" t="s">
        <v>30</v>
      </c>
      <c r="B344" s="14">
        <v>171</v>
      </c>
      <c r="C344">
        <v>2004</v>
      </c>
      <c r="D344">
        <v>62</v>
      </c>
      <c r="E344" s="15">
        <f t="shared" si="14"/>
        <v>1.0490604986421435</v>
      </c>
      <c r="F344" s="15">
        <f>CONVERT(E344,"mm","in")</f>
        <v>0.041301594434730055</v>
      </c>
      <c r="G344">
        <v>0.06084509926586179</v>
      </c>
      <c r="H344">
        <f t="shared" si="15"/>
        <v>0.6787990311966348</v>
      </c>
      <c r="I344" s="25">
        <v>42.91</v>
      </c>
      <c r="J344" s="25">
        <v>14</v>
      </c>
      <c r="K344" s="25">
        <v>5.83</v>
      </c>
      <c r="L344" s="25">
        <v>13.09</v>
      </c>
      <c r="M344" s="25">
        <f t="shared" si="12"/>
        <v>27.09</v>
      </c>
      <c r="N344" s="25">
        <f t="shared" si="13"/>
        <v>32.92</v>
      </c>
      <c r="O344"/>
      <c r="S344"/>
    </row>
    <row r="345" spans="1:19" ht="15.75">
      <c r="A345" t="s">
        <v>30</v>
      </c>
      <c r="B345" s="14">
        <v>172</v>
      </c>
      <c r="C345">
        <v>2005</v>
      </c>
      <c r="D345">
        <v>59</v>
      </c>
      <c r="E345" s="15">
        <f t="shared" si="14"/>
        <v>0.9982995067723623</v>
      </c>
      <c r="F345" s="15">
        <f>CONVERT(E345,"mm","in")</f>
        <v>0.03930313018788828</v>
      </c>
      <c r="G345">
        <v>0.05556913356849691</v>
      </c>
      <c r="H345">
        <f t="shared" si="15"/>
        <v>0.7072834803055108</v>
      </c>
      <c r="I345" s="25">
        <v>36.38</v>
      </c>
      <c r="J345" s="25">
        <v>6.68</v>
      </c>
      <c r="K345" s="25">
        <v>10.22</v>
      </c>
      <c r="L345" s="25">
        <v>8.98</v>
      </c>
      <c r="M345" s="25">
        <f t="shared" si="12"/>
        <v>15.66</v>
      </c>
      <c r="N345" s="25">
        <f t="shared" si="13"/>
        <v>25.88</v>
      </c>
      <c r="O345"/>
      <c r="S345"/>
    </row>
    <row r="346" spans="1:19" ht="15.75">
      <c r="A346" t="s">
        <v>30</v>
      </c>
      <c r="B346" s="14">
        <v>173</v>
      </c>
      <c r="C346">
        <v>2006</v>
      </c>
      <c r="D346">
        <v>60.01</v>
      </c>
      <c r="E346" s="15">
        <f t="shared" si="14"/>
        <v>1.0153890407018553</v>
      </c>
      <c r="F346" s="15">
        <f>CONVERT(E346,"mm","in")</f>
        <v>0.039975946484325016</v>
      </c>
      <c r="G346">
        <v>0.0500910918271984</v>
      </c>
      <c r="H346">
        <f t="shared" si="15"/>
        <v>0.7980649857310342</v>
      </c>
      <c r="I346" s="25">
        <v>37.88</v>
      </c>
      <c r="J346" s="25">
        <v>10.93</v>
      </c>
      <c r="K346" s="25">
        <v>4.16</v>
      </c>
      <c r="L346" s="25">
        <v>12.5</v>
      </c>
      <c r="M346" s="25">
        <f t="shared" si="12"/>
        <v>23.43</v>
      </c>
      <c r="N346" s="25">
        <f t="shared" si="13"/>
        <v>27.59</v>
      </c>
      <c r="O346"/>
      <c r="S346"/>
    </row>
    <row r="347" spans="1:19" ht="15.75">
      <c r="A347" t="s">
        <v>30</v>
      </c>
      <c r="B347" s="14">
        <v>174</v>
      </c>
      <c r="C347">
        <v>2007</v>
      </c>
      <c r="D347">
        <v>58</v>
      </c>
      <c r="E347" s="15">
        <f t="shared" si="14"/>
        <v>0.981379176149102</v>
      </c>
      <c r="F347" s="15">
        <f>CONVERT(E347,"mm","in")</f>
        <v>0.03863697543894102</v>
      </c>
      <c r="G347">
        <v>0.04440926652023336</v>
      </c>
      <c r="H347">
        <f t="shared" si="15"/>
        <v>0.8700205715250348</v>
      </c>
      <c r="I347" s="25">
        <v>33.94</v>
      </c>
      <c r="J347" s="25">
        <v>6.29</v>
      </c>
      <c r="K347" s="25">
        <v>9.78</v>
      </c>
      <c r="L347" s="25">
        <v>10.6</v>
      </c>
      <c r="M347" s="25">
        <f t="shared" si="12"/>
        <v>16.89</v>
      </c>
      <c r="N347" s="25">
        <f t="shared" si="13"/>
        <v>26.67</v>
      </c>
      <c r="O347"/>
      <c r="S347"/>
    </row>
    <row r="348" spans="1:19" ht="15.75">
      <c r="A348" t="s">
        <v>30</v>
      </c>
      <c r="B348" s="14">
        <v>175</v>
      </c>
      <c r="C348">
        <v>2008</v>
      </c>
      <c r="D348">
        <v>71.01</v>
      </c>
      <c r="E348" s="15">
        <f t="shared" si="14"/>
        <v>1.2015126775577196</v>
      </c>
      <c r="F348" s="15">
        <f>CONVERT(E348,"mm","in")</f>
        <v>0.04730364872274487</v>
      </c>
      <c r="G348">
        <v>0.042</v>
      </c>
      <c r="H348">
        <f t="shared" si="15"/>
        <v>1.1262773505415444</v>
      </c>
      <c r="I348" s="25">
        <v>52.58</v>
      </c>
      <c r="J348" s="25">
        <v>11.92</v>
      </c>
      <c r="K348" s="25">
        <v>11.13</v>
      </c>
      <c r="L348" s="25">
        <v>15.08</v>
      </c>
      <c r="M348" s="25">
        <f t="shared" si="12"/>
        <v>27</v>
      </c>
      <c r="N348" s="25">
        <f t="shared" si="13"/>
        <v>38.13</v>
      </c>
      <c r="O348"/>
      <c r="S348"/>
    </row>
    <row r="349" spans="1:19" ht="15.75">
      <c r="A349" t="s">
        <v>30</v>
      </c>
      <c r="B349" s="14">
        <v>176</v>
      </c>
      <c r="C349">
        <v>2009</v>
      </c>
      <c r="D349">
        <v>51</v>
      </c>
      <c r="E349" s="15">
        <f t="shared" si="14"/>
        <v>0.8629368617862794</v>
      </c>
      <c r="F349" s="15">
        <f>CONVERT(E349,"mm","in")</f>
        <v>0.03397389219631022</v>
      </c>
      <c r="G349">
        <v>0.041</v>
      </c>
      <c r="H349">
        <f t="shared" si="15"/>
        <v>0.8286315169831759</v>
      </c>
      <c r="I349" s="25">
        <v>51.25</v>
      </c>
      <c r="J349" s="25">
        <v>15.27</v>
      </c>
      <c r="K349" s="25">
        <v>7.25</v>
      </c>
      <c r="L349" s="25">
        <v>16.34</v>
      </c>
      <c r="M349" s="25">
        <f t="shared" si="12"/>
        <v>31.61</v>
      </c>
      <c r="N349" s="25">
        <f t="shared" si="13"/>
        <v>38.86</v>
      </c>
      <c r="O349"/>
      <c r="S349"/>
    </row>
    <row r="350" spans="1:19" ht="15.75">
      <c r="A350" t="s">
        <v>30</v>
      </c>
      <c r="B350" s="14">
        <v>177</v>
      </c>
      <c r="C350">
        <v>2010</v>
      </c>
      <c r="D350">
        <v>72</v>
      </c>
      <c r="E350" s="15">
        <f t="shared" si="14"/>
        <v>1.2182638048747474</v>
      </c>
      <c r="F350" s="15">
        <f>CONVERT(E350,"mm","in")</f>
        <v>0.04796314192420265</v>
      </c>
      <c r="G350">
        <v>0.04</v>
      </c>
      <c r="H350">
        <f t="shared" si="15"/>
        <v>1.1990785481050663</v>
      </c>
      <c r="I350" s="25">
        <v>35.67</v>
      </c>
      <c r="J350" s="25">
        <v>8.4</v>
      </c>
      <c r="K350" s="25">
        <v>6.62</v>
      </c>
      <c r="L350" s="25">
        <v>13.72</v>
      </c>
      <c r="M350" s="25">
        <f t="shared" si="12"/>
        <v>22.12</v>
      </c>
      <c r="N350" s="25">
        <f t="shared" si="13"/>
        <v>28.740000000000002</v>
      </c>
      <c r="O350"/>
      <c r="S350"/>
    </row>
    <row r="351" spans="1:19" ht="15.75">
      <c r="A351" t="s">
        <v>30</v>
      </c>
      <c r="B351" s="14">
        <v>178</v>
      </c>
      <c r="C351">
        <v>2011</v>
      </c>
      <c r="D351">
        <v>65</v>
      </c>
      <c r="E351" s="15">
        <f t="shared" si="14"/>
        <v>1.0998214905119246</v>
      </c>
      <c r="F351" s="15">
        <f>CONVERT(E351,"mm","in")</f>
        <v>0.043300058681571836</v>
      </c>
      <c r="G351">
        <v>0.039</v>
      </c>
      <c r="H351">
        <f t="shared" si="15"/>
        <v>1.1102579149120984</v>
      </c>
      <c r="I351" s="25">
        <v>38.31</v>
      </c>
      <c r="J351" s="25">
        <v>13.71</v>
      </c>
      <c r="K351" s="25">
        <v>6.98</v>
      </c>
      <c r="L351" s="25">
        <v>7.52</v>
      </c>
      <c r="M351" s="25">
        <f t="shared" si="12"/>
        <v>21.23</v>
      </c>
      <c r="N351" s="25">
        <f t="shared" si="13"/>
        <v>28.21</v>
      </c>
      <c r="O351"/>
      <c r="S351"/>
    </row>
    <row r="352" spans="1:19" ht="15.75">
      <c r="A352" t="s">
        <v>30</v>
      </c>
      <c r="B352" s="14">
        <v>179</v>
      </c>
      <c r="C352">
        <v>2012</v>
      </c>
      <c r="D352">
        <v>43</v>
      </c>
      <c r="E352" s="15">
        <f t="shared" si="14"/>
        <v>0.7275742168001963</v>
      </c>
      <c r="F352" s="15">
        <f>CONVERT(E352,"mm","in")</f>
        <v>0.028644654204732136</v>
      </c>
      <c r="G352">
        <v>0.038</v>
      </c>
      <c r="H352">
        <f t="shared" si="15"/>
        <v>0.7538066895982142</v>
      </c>
      <c r="K352" s="6"/>
      <c r="O352"/>
      <c r="S352"/>
    </row>
    <row r="353" spans="5:6" ht="15.75">
      <c r="E353">
        <f>SUM(D174:D322)</f>
        <v>19817.77</v>
      </c>
      <c r="F353" s="15">
        <f>AVERAGE(F174:F352)</f>
        <v>0.08706255529110007</v>
      </c>
    </row>
    <row r="354" ht="15.75">
      <c r="D354" s="5" t="s">
        <v>20</v>
      </c>
    </row>
    <row r="355" ht="15.75">
      <c r="D355"/>
    </row>
    <row r="356" ht="15.75">
      <c r="D356"/>
    </row>
    <row r="357" ht="15.75">
      <c r="D357"/>
    </row>
    <row r="358" ht="15.75">
      <c r="D358"/>
    </row>
    <row r="359" ht="15.75">
      <c r="D359"/>
    </row>
    <row r="360" ht="15.75">
      <c r="D360"/>
    </row>
    <row r="361" spans="4:15" ht="15.75">
      <c r="D361"/>
      <c r="O361"/>
    </row>
    <row r="362" spans="4:15" ht="15.75">
      <c r="D362"/>
      <c r="O362"/>
    </row>
    <row r="363" spans="4:15" ht="15.75">
      <c r="D363"/>
      <c r="O363"/>
    </row>
    <row r="364" spans="4:15" ht="15.75">
      <c r="D364"/>
      <c r="O364"/>
    </row>
    <row r="365" spans="4:19" ht="15.75">
      <c r="D365"/>
      <c r="O365"/>
      <c r="S365"/>
    </row>
    <row r="366" spans="4:19" ht="15.75">
      <c r="D366"/>
      <c r="O366"/>
      <c r="S366"/>
    </row>
    <row r="367" spans="4:19" ht="15.75">
      <c r="D367"/>
      <c r="O367"/>
      <c r="S367"/>
    </row>
    <row r="368" spans="4:19" ht="15.75">
      <c r="D368"/>
      <c r="O368"/>
      <c r="S368"/>
    </row>
    <row r="369" spans="4:19" ht="15.75">
      <c r="D369"/>
      <c r="O369"/>
      <c r="S369"/>
    </row>
    <row r="370" spans="4:19" ht="15.75">
      <c r="D370"/>
      <c r="O370"/>
      <c r="S370"/>
    </row>
    <row r="371" spans="4:19" ht="15.75">
      <c r="D371"/>
      <c r="O371"/>
      <c r="S371"/>
    </row>
    <row r="372" spans="4:19" ht="15.75">
      <c r="D372"/>
      <c r="O372"/>
      <c r="S372"/>
    </row>
    <row r="373" spans="4:15" ht="15.75">
      <c r="D373"/>
      <c r="O373"/>
    </row>
    <row r="374" spans="4:15" ht="15.75">
      <c r="D374"/>
      <c r="O374"/>
    </row>
    <row r="375" spans="4:15" ht="15.75">
      <c r="D375"/>
      <c r="O375"/>
    </row>
    <row r="376" spans="4:15" ht="15.75">
      <c r="D376"/>
      <c r="O376"/>
    </row>
    <row r="377" spans="4:15" ht="15.75">
      <c r="D377"/>
      <c r="O377"/>
    </row>
    <row r="378" spans="4:15" ht="15.75">
      <c r="D378"/>
      <c r="O378"/>
    </row>
    <row r="379" spans="4:15" ht="15.75">
      <c r="D379"/>
      <c r="O379"/>
    </row>
    <row r="380" spans="4:15" ht="15.75">
      <c r="D380"/>
      <c r="O380"/>
    </row>
    <row r="381" spans="4:15" ht="15.75">
      <c r="D381"/>
      <c r="O381"/>
    </row>
    <row r="382" spans="4:15" ht="15.75">
      <c r="D382"/>
      <c r="O382"/>
    </row>
    <row r="383" spans="4:15" ht="15.75">
      <c r="D383"/>
      <c r="O383"/>
    </row>
    <row r="384" spans="4:15" ht="15.75">
      <c r="D384"/>
      <c r="O384"/>
    </row>
    <row r="385" spans="4:15" ht="15.75">
      <c r="D385"/>
      <c r="O385"/>
    </row>
    <row r="386" spans="4:15" ht="15.75">
      <c r="D386"/>
      <c r="O386"/>
    </row>
    <row r="387" spans="4:15" ht="15.75">
      <c r="D387"/>
      <c r="O387"/>
    </row>
    <row r="388" spans="4:15" ht="15.75">
      <c r="D388"/>
      <c r="O388"/>
    </row>
    <row r="389" spans="4:15" ht="15.75">
      <c r="D389"/>
      <c r="O389"/>
    </row>
    <row r="390" spans="4:15" ht="15.75">
      <c r="D390"/>
      <c r="O390"/>
    </row>
    <row r="391" spans="4:15" ht="15.75">
      <c r="D391"/>
      <c r="O391"/>
    </row>
    <row r="392" spans="4:15" ht="15.75">
      <c r="D392"/>
      <c r="O392"/>
    </row>
    <row r="393" spans="4:15" ht="15.75">
      <c r="D393"/>
      <c r="O393"/>
    </row>
    <row r="394" spans="4:15" ht="15.75">
      <c r="D394"/>
      <c r="O394"/>
    </row>
    <row r="395" spans="4:15" ht="15.75">
      <c r="D395"/>
      <c r="O395"/>
    </row>
    <row r="396" spans="4:15" ht="15.75">
      <c r="D396"/>
      <c r="O396"/>
    </row>
    <row r="397" spans="4:15" ht="15.75">
      <c r="D397"/>
      <c r="O397"/>
    </row>
    <row r="398" spans="4:15" ht="15.75">
      <c r="D398"/>
      <c r="O398"/>
    </row>
    <row r="399" ht="15.75">
      <c r="D399"/>
    </row>
    <row r="400" ht="15.75">
      <c r="D400"/>
    </row>
    <row r="401" ht="15.75">
      <c r="D401"/>
    </row>
    <row r="402" ht="15.75">
      <c r="D402"/>
    </row>
    <row r="403" ht="15.75">
      <c r="D403"/>
    </row>
    <row r="404" ht="15.75">
      <c r="D404"/>
    </row>
    <row r="405" ht="15.75">
      <c r="D405"/>
    </row>
    <row r="406" ht="15.75">
      <c r="D406"/>
    </row>
    <row r="407" ht="15.75">
      <c r="D407"/>
    </row>
    <row r="408" ht="15.75">
      <c r="D408"/>
    </row>
    <row r="409" ht="15.75">
      <c r="D409"/>
    </row>
    <row r="410" ht="15.75">
      <c r="D410"/>
    </row>
    <row r="411" ht="15.75">
      <c r="D411"/>
    </row>
    <row r="412" ht="15.75">
      <c r="D412"/>
    </row>
    <row r="413" ht="15.75">
      <c r="D413"/>
    </row>
    <row r="414" ht="15.75">
      <c r="D414"/>
    </row>
    <row r="415" ht="15.75">
      <c r="D415"/>
    </row>
    <row r="416" ht="15.75">
      <c r="D416"/>
    </row>
    <row r="417" ht="15.75">
      <c r="D417"/>
    </row>
    <row r="418" ht="15.75">
      <c r="D418"/>
    </row>
    <row r="419" ht="15.75">
      <c r="D419"/>
    </row>
    <row r="420" ht="15.75">
      <c r="D420"/>
    </row>
    <row r="421" ht="15.75">
      <c r="D421"/>
    </row>
    <row r="422" ht="15.75">
      <c r="D422"/>
    </row>
    <row r="423" ht="15.75">
      <c r="D423"/>
    </row>
    <row r="424" ht="15.75">
      <c r="D424"/>
    </row>
    <row r="425" ht="15.75">
      <c r="D425"/>
    </row>
    <row r="426" ht="15.75">
      <c r="D426"/>
    </row>
    <row r="427" ht="15.75">
      <c r="D427"/>
    </row>
    <row r="428" ht="15.75">
      <c r="D428"/>
    </row>
    <row r="429" ht="15.75">
      <c r="D429"/>
    </row>
    <row r="430" ht="15.75">
      <c r="D430"/>
    </row>
    <row r="431" ht="15.75">
      <c r="D431"/>
    </row>
    <row r="432" ht="15.75">
      <c r="D432"/>
    </row>
    <row r="433" ht="15.75">
      <c r="D433"/>
    </row>
    <row r="434" ht="15.75">
      <c r="D434"/>
    </row>
    <row r="435" ht="15.75">
      <c r="D435"/>
    </row>
    <row r="436" ht="15.75">
      <c r="D436"/>
    </row>
    <row r="437" ht="15.75">
      <c r="D437"/>
    </row>
    <row r="438" ht="15.75">
      <c r="D438"/>
    </row>
    <row r="439" ht="15.75">
      <c r="D439"/>
    </row>
    <row r="440" ht="15.75">
      <c r="D440"/>
    </row>
    <row r="441" ht="15.75">
      <c r="D441"/>
    </row>
    <row r="442" ht="15.75">
      <c r="D442"/>
    </row>
    <row r="443" ht="15.75">
      <c r="D443"/>
    </row>
    <row r="444" ht="15.75">
      <c r="D444"/>
    </row>
    <row r="445" ht="15.75">
      <c r="D445"/>
    </row>
    <row r="446" ht="15.75">
      <c r="D446"/>
    </row>
    <row r="447" ht="15.75">
      <c r="D447"/>
    </row>
    <row r="448" ht="15.75">
      <c r="D448"/>
    </row>
    <row r="449" ht="15.75">
      <c r="D449"/>
    </row>
    <row r="450" ht="15.75">
      <c r="D450"/>
    </row>
    <row r="451" ht="15.75">
      <c r="D451"/>
    </row>
    <row r="452" ht="15.75">
      <c r="D452"/>
    </row>
    <row r="453" ht="15.75">
      <c r="D453"/>
    </row>
    <row r="454" ht="15.75">
      <c r="D454"/>
    </row>
    <row r="455" ht="15.75">
      <c r="D455"/>
    </row>
    <row r="456" ht="15.75">
      <c r="D456"/>
    </row>
    <row r="457" ht="15.75">
      <c r="D457"/>
    </row>
    <row r="458" ht="15.75">
      <c r="D458"/>
    </row>
    <row r="459" ht="15.75">
      <c r="D459"/>
    </row>
    <row r="460" ht="15.75">
      <c r="D460"/>
    </row>
    <row r="461" ht="15.75">
      <c r="D461"/>
    </row>
    <row r="462" ht="15.75">
      <c r="D462"/>
    </row>
    <row r="463" ht="15.75">
      <c r="D463"/>
    </row>
    <row r="464" ht="15.75">
      <c r="D464"/>
    </row>
    <row r="465" ht="15.75">
      <c r="D465"/>
    </row>
    <row r="466" ht="15.75">
      <c r="D466"/>
    </row>
    <row r="467" ht="15.75">
      <c r="D467"/>
    </row>
    <row r="468" ht="15.75">
      <c r="D468"/>
    </row>
    <row r="469" ht="15.75">
      <c r="D469"/>
    </row>
    <row r="470" ht="15.75">
      <c r="D470"/>
    </row>
    <row r="471" ht="15.75">
      <c r="D471"/>
    </row>
    <row r="472" ht="15.75">
      <c r="D472"/>
    </row>
    <row r="473" ht="15.75">
      <c r="D473"/>
    </row>
    <row r="474" ht="15.75">
      <c r="D474"/>
    </row>
    <row r="475" ht="15.75">
      <c r="D475"/>
    </row>
    <row r="476" ht="15.75">
      <c r="D476"/>
    </row>
    <row r="477" ht="15.75">
      <c r="D477"/>
    </row>
    <row r="478" ht="15.75">
      <c r="D478"/>
    </row>
    <row r="479" ht="15.75">
      <c r="D479"/>
    </row>
    <row r="480" ht="15.75">
      <c r="D480"/>
    </row>
    <row r="481" ht="15.75">
      <c r="D481"/>
    </row>
    <row r="482" ht="15.75">
      <c r="D482"/>
    </row>
    <row r="483" ht="15.75">
      <c r="D483"/>
    </row>
    <row r="484" ht="15.75">
      <c r="D484"/>
    </row>
    <row r="485" ht="15.75">
      <c r="D485"/>
    </row>
    <row r="486" ht="15.75">
      <c r="D486"/>
    </row>
    <row r="487" ht="15.75">
      <c r="D487"/>
    </row>
    <row r="488" ht="15.75">
      <c r="D488"/>
    </row>
    <row r="489" ht="15.75">
      <c r="D489"/>
    </row>
    <row r="490" ht="15.75">
      <c r="D490"/>
    </row>
    <row r="491" ht="15.75">
      <c r="D491"/>
    </row>
    <row r="492" ht="15.75">
      <c r="D492"/>
    </row>
    <row r="493" ht="15.75">
      <c r="D493"/>
    </row>
    <row r="494" ht="15.75">
      <c r="D494"/>
    </row>
    <row r="495" ht="15.75">
      <c r="D495"/>
    </row>
    <row r="496" ht="15.75">
      <c r="D496"/>
    </row>
    <row r="497" ht="15.75">
      <c r="D497"/>
    </row>
    <row r="498" ht="15.75">
      <c r="D498"/>
    </row>
    <row r="499" ht="15.75">
      <c r="D499"/>
    </row>
    <row r="500" ht="15.75">
      <c r="D500"/>
    </row>
    <row r="501" ht="15.75">
      <c r="D501"/>
    </row>
    <row r="502" ht="15.75">
      <c r="D502"/>
    </row>
    <row r="503" ht="15.75">
      <c r="D503"/>
    </row>
    <row r="504" ht="15.75">
      <c r="D504"/>
    </row>
    <row r="505" ht="15.75">
      <c r="D505"/>
    </row>
    <row r="506" ht="15.75">
      <c r="D506"/>
    </row>
    <row r="507" ht="15.75">
      <c r="D507"/>
    </row>
    <row r="508" ht="15.75">
      <c r="D508"/>
    </row>
    <row r="509" ht="15.75">
      <c r="D509"/>
    </row>
    <row r="510" ht="15.75">
      <c r="D510"/>
    </row>
    <row r="511" ht="15.75">
      <c r="D511"/>
    </row>
    <row r="512" ht="15.75">
      <c r="D512"/>
    </row>
    <row r="513" ht="15.75">
      <c r="D513"/>
    </row>
    <row r="514" ht="15.75">
      <c r="D514"/>
    </row>
    <row r="515" ht="15.75">
      <c r="D515"/>
    </row>
    <row r="516" ht="15.75">
      <c r="D516"/>
    </row>
    <row r="517" ht="15.75">
      <c r="D517"/>
    </row>
    <row r="518" ht="15.75">
      <c r="D518"/>
    </row>
    <row r="519" ht="15.75">
      <c r="D519"/>
    </row>
    <row r="520" ht="15.75">
      <c r="D520"/>
    </row>
    <row r="521" ht="15.75">
      <c r="D521"/>
    </row>
    <row r="522" ht="15.75">
      <c r="D522"/>
    </row>
    <row r="523" ht="15.75">
      <c r="D523"/>
    </row>
    <row r="524" ht="15.75">
      <c r="D524"/>
    </row>
    <row r="525" ht="15.75">
      <c r="D525"/>
    </row>
    <row r="526" ht="15.75">
      <c r="D526"/>
    </row>
    <row r="527" ht="15.75">
      <c r="D527"/>
    </row>
    <row r="528" ht="15.75">
      <c r="D528"/>
    </row>
    <row r="529" ht="15.75">
      <c r="D529"/>
    </row>
    <row r="530" ht="15.75">
      <c r="D530"/>
    </row>
    <row r="531" ht="15.75">
      <c r="D531"/>
    </row>
    <row r="532" ht="15.75">
      <c r="D532"/>
    </row>
    <row r="533" ht="15.75">
      <c r="D533"/>
    </row>
    <row r="534" ht="15.75">
      <c r="D534"/>
    </row>
    <row r="535" ht="15.75">
      <c r="D535"/>
    </row>
    <row r="536" ht="15.75">
      <c r="D536"/>
    </row>
    <row r="537" ht="15.75">
      <c r="D537"/>
    </row>
    <row r="538" ht="15.75">
      <c r="D538"/>
    </row>
    <row r="539" ht="15.75">
      <c r="D539"/>
    </row>
    <row r="540" ht="15.75">
      <c r="D540"/>
    </row>
    <row r="541" ht="15.75">
      <c r="D541"/>
    </row>
    <row r="542" ht="15.75">
      <c r="D542"/>
    </row>
    <row r="543" ht="15.75">
      <c r="D543"/>
    </row>
    <row r="544" ht="15.75">
      <c r="D544"/>
    </row>
    <row r="545" ht="15.75">
      <c r="D545"/>
    </row>
    <row r="546" ht="15.75">
      <c r="D546"/>
    </row>
    <row r="547" ht="15.75">
      <c r="D547"/>
    </row>
    <row r="548" ht="15.75">
      <c r="D548"/>
    </row>
    <row r="549" ht="15.75">
      <c r="D549"/>
    </row>
    <row r="550" ht="15.75">
      <c r="D550"/>
    </row>
    <row r="551" ht="15.75">
      <c r="D551"/>
    </row>
    <row r="552" ht="15.75">
      <c r="D552"/>
    </row>
    <row r="553" ht="15.75">
      <c r="D553"/>
    </row>
    <row r="554" ht="15.75">
      <c r="D554"/>
    </row>
    <row r="555" ht="15.75">
      <c r="D555"/>
    </row>
    <row r="556" ht="15.75">
      <c r="D556"/>
    </row>
    <row r="557" ht="15.75">
      <c r="D557"/>
    </row>
    <row r="558" ht="15.75">
      <c r="D558"/>
    </row>
    <row r="559" ht="15.75">
      <c r="D559"/>
    </row>
    <row r="560" ht="15.75">
      <c r="D560"/>
    </row>
    <row r="561" ht="15.75">
      <c r="D561"/>
    </row>
    <row r="562" ht="15.75">
      <c r="D562"/>
    </row>
    <row r="563" ht="15.75">
      <c r="D563"/>
    </row>
    <row r="564" ht="15.75">
      <c r="D564"/>
    </row>
    <row r="565" ht="15.75">
      <c r="D565"/>
    </row>
    <row r="566" ht="15.75">
      <c r="D566"/>
    </row>
    <row r="567" ht="15.75">
      <c r="D567"/>
    </row>
    <row r="568" ht="15.75">
      <c r="D568"/>
    </row>
    <row r="569" ht="15.75">
      <c r="D569"/>
    </row>
    <row r="570" ht="15.75">
      <c r="D570"/>
    </row>
    <row r="571" ht="15.75">
      <c r="D571"/>
    </row>
    <row r="572" ht="15.75">
      <c r="D572"/>
    </row>
    <row r="573" ht="15.75">
      <c r="D573"/>
    </row>
    <row r="574" ht="15.75">
      <c r="D574"/>
    </row>
    <row r="575" ht="15.75">
      <c r="D575"/>
    </row>
    <row r="576" ht="15.75">
      <c r="D576"/>
    </row>
    <row r="577" ht="15.75">
      <c r="D577"/>
    </row>
    <row r="578" ht="15.75">
      <c r="D578"/>
    </row>
    <row r="579" ht="15.75">
      <c r="D579"/>
    </row>
    <row r="580" ht="15.75">
      <c r="D580"/>
    </row>
    <row r="581" ht="15.75">
      <c r="D581"/>
    </row>
    <row r="582" ht="15.75">
      <c r="D582"/>
    </row>
    <row r="583" ht="15.75">
      <c r="D583"/>
    </row>
    <row r="584" ht="15.75">
      <c r="D584"/>
    </row>
    <row r="585" ht="15.75">
      <c r="D585"/>
    </row>
    <row r="586" ht="15.75">
      <c r="D586"/>
    </row>
    <row r="587" ht="15.75">
      <c r="D587"/>
    </row>
    <row r="588" ht="15.75">
      <c r="D588"/>
    </row>
    <row r="589" ht="15.75">
      <c r="D589"/>
    </row>
    <row r="590" ht="15.75">
      <c r="D590"/>
    </row>
    <row r="591" ht="15.75">
      <c r="D591"/>
    </row>
    <row r="592" ht="15.75">
      <c r="D592"/>
    </row>
    <row r="593" ht="15.75">
      <c r="D593"/>
    </row>
    <row r="594" ht="15.75">
      <c r="D594"/>
    </row>
    <row r="595" ht="15.75">
      <c r="D595"/>
    </row>
    <row r="596" ht="15.75">
      <c r="D596"/>
    </row>
    <row r="597" ht="15.75">
      <c r="D597"/>
    </row>
    <row r="598" ht="15.75">
      <c r="D598"/>
    </row>
    <row r="599" ht="15.75">
      <c r="D599"/>
    </row>
    <row r="600" ht="15.75">
      <c r="D600"/>
    </row>
    <row r="601" ht="15.75">
      <c r="D601"/>
    </row>
    <row r="602" ht="15.75">
      <c r="D602"/>
    </row>
    <row r="603" ht="15.75">
      <c r="D603"/>
    </row>
    <row r="604" ht="15.75">
      <c r="D604"/>
    </row>
    <row r="605" ht="15.75">
      <c r="D605"/>
    </row>
    <row r="606" ht="15.75">
      <c r="D606"/>
    </row>
    <row r="607" ht="15.75">
      <c r="D607"/>
    </row>
    <row r="608" ht="15.75">
      <c r="D608"/>
    </row>
    <row r="609" ht="15.75">
      <c r="D609"/>
    </row>
    <row r="610" ht="15.75">
      <c r="D610"/>
    </row>
    <row r="611" ht="15.75">
      <c r="D611"/>
    </row>
    <row r="612" ht="15.75">
      <c r="D612"/>
    </row>
    <row r="613" ht="15.75">
      <c r="D613"/>
    </row>
    <row r="614" ht="15.75">
      <c r="D614"/>
    </row>
    <row r="615" ht="15.75">
      <c r="D615"/>
    </row>
    <row r="616" ht="15.75">
      <c r="D616"/>
    </row>
    <row r="617" ht="15.75">
      <c r="D617"/>
    </row>
    <row r="618" ht="15.75">
      <c r="D618"/>
    </row>
    <row r="619" ht="15.75">
      <c r="D619"/>
    </row>
    <row r="620" ht="15.75">
      <c r="D620"/>
    </row>
    <row r="621" ht="15.75">
      <c r="D621"/>
    </row>
    <row r="622" ht="15.75">
      <c r="D622"/>
    </row>
    <row r="623" ht="15.75">
      <c r="D623"/>
    </row>
    <row r="624" ht="15.75">
      <c r="D624"/>
    </row>
    <row r="625" ht="15.75">
      <c r="D625"/>
    </row>
    <row r="626" ht="15.75">
      <c r="D626"/>
    </row>
    <row r="627" ht="15.75">
      <c r="D627"/>
    </row>
    <row r="628" ht="15.75">
      <c r="D628"/>
    </row>
    <row r="629" ht="15.75">
      <c r="D629"/>
    </row>
    <row r="630" ht="15.75">
      <c r="D630"/>
    </row>
    <row r="631" ht="15.75">
      <c r="D631"/>
    </row>
    <row r="632" ht="15.75">
      <c r="D632"/>
    </row>
    <row r="633" ht="15.75">
      <c r="D633"/>
    </row>
    <row r="634" ht="15.75">
      <c r="D634"/>
    </row>
    <row r="635" ht="15.75">
      <c r="D635"/>
    </row>
    <row r="636" ht="15.75">
      <c r="D636"/>
    </row>
    <row r="637" ht="15.75">
      <c r="D637"/>
    </row>
    <row r="638" ht="15.75">
      <c r="D638"/>
    </row>
    <row r="639" ht="15.75">
      <c r="D639"/>
    </row>
    <row r="640" ht="15.75">
      <c r="D640"/>
    </row>
    <row r="641" ht="15.75">
      <c r="D641"/>
    </row>
    <row r="642" ht="15.75">
      <c r="D642"/>
    </row>
    <row r="643" ht="15.75">
      <c r="D643"/>
    </row>
    <row r="644" ht="15.75">
      <c r="D644"/>
    </row>
    <row r="645" ht="15.75">
      <c r="D645"/>
    </row>
    <row r="646" ht="15.75">
      <c r="D646"/>
    </row>
    <row r="647" ht="15.75">
      <c r="D647"/>
    </row>
    <row r="648" ht="15.75">
      <c r="D648"/>
    </row>
    <row r="649" ht="15.75">
      <c r="D649"/>
    </row>
    <row r="650" ht="15.75">
      <c r="D650"/>
    </row>
    <row r="651" ht="15.75">
      <c r="D651"/>
    </row>
    <row r="652" ht="15.75">
      <c r="D652"/>
    </row>
    <row r="653" ht="15.75">
      <c r="D653"/>
    </row>
    <row r="654" ht="15.75">
      <c r="D654"/>
    </row>
    <row r="655" ht="15.75">
      <c r="D655"/>
    </row>
    <row r="656" ht="15.75">
      <c r="D656"/>
    </row>
    <row r="657" ht="15.75">
      <c r="D657"/>
    </row>
    <row r="658" ht="15.75">
      <c r="D658"/>
    </row>
    <row r="659" ht="15.75">
      <c r="D659"/>
    </row>
    <row r="660" ht="15.75">
      <c r="D660"/>
    </row>
    <row r="661" ht="15.75">
      <c r="D661"/>
    </row>
    <row r="662" ht="15.75">
      <c r="D662"/>
    </row>
    <row r="663" ht="15.75">
      <c r="D663"/>
    </row>
    <row r="664" ht="15.75">
      <c r="D664"/>
    </row>
    <row r="665" ht="15.75">
      <c r="D665"/>
    </row>
    <row r="666" ht="15.75">
      <c r="D666"/>
    </row>
    <row r="667" ht="15.75">
      <c r="D667"/>
    </row>
    <row r="668" ht="15.75">
      <c r="D668"/>
    </row>
    <row r="669" ht="15.75">
      <c r="D669"/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</dc:creator>
  <cp:keywords/>
  <dc:description/>
  <cp:lastModifiedBy>Stewart Berlocher</cp:lastModifiedBy>
  <dcterms:created xsi:type="dcterms:W3CDTF">2012-11-12T21:22:14Z</dcterms:created>
  <dcterms:modified xsi:type="dcterms:W3CDTF">2012-11-14T23:41:43Z</dcterms:modified>
  <cp:category/>
  <cp:version/>
  <cp:contentType/>
  <cp:contentStatus/>
</cp:coreProperties>
</file>